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27" documentId="13_ncr:1_{F6CB121F-512D-4AA6-A0C1-0FB36C537598}" xr6:coauthVersionLast="47" xr6:coauthVersionMax="47" xr10:uidLastSave="{B34F398A-0BC5-4871-8391-33DFDBDF4B46}"/>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L8" i="6"/>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<sst xmlns="http://schemas.openxmlformats.org/spreadsheetml/2006/main" count="180282" uniqueCount="39125">
  <si>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</si>
  <si>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</si>
  <si>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</si>
  <si>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</si>
  <si>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</si>
  <si>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</si>
  <si>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</si>
  <si>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</si>
  <si>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</si>
  <si>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</si>
  <si>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</si>
  <si>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</si>
  <si>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</si>
  <si>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</si>
  <si>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</si>
  <si>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</si>
  <si>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</si>
  <si>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</si>
  <si>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</si>
  <si>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</si>
  <si>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</si>
  <si>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</si>
  <si>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</si>
  <si>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</si>
  <si>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</si>
  <si>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</si>
  <si>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</si>
  <si>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</si>
  <si>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</si>
  <si>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</si>
  <si>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</si>
  <si>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</si>
  <si>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</si>
  <si>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</si>
  <si>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</si>
  <si>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</si>
  <si>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</si>
  <si>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</si>
  <si>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</si>
  <si>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</si>
  <si>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</si>
  <si>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</si>
  <si>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</si>
  <si>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</si>
  <si>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</si>
  <si>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</si>
  <si>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</si>
  <si>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</si>
  <si>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</si>
  <si>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</si>
  <si>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</si>
  <si>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</si>
  <si>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</si>
  <si>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</si>
  <si>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</si>
  <si>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</si>
  <si>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</si>
  <si>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</si>
  <si>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</si>
  <si>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</si>
  <si>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</si>
  <si>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</si>
  <si>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</si>
  <si>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</si>
  <si>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</si>
  <si>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</si>
  <si>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</si>
  <si>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</si>
  <si>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</si>
  <si>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</si>
  <si>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</si>
  <si>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</si>
  <si>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</si>
  <si>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</si>
  <si>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</si>
  <si>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</si>
  <si>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</si>
  <si>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</si>
  <si>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</si>
  <si>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</si>
  <si>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</si>
  <si>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</si>
  <si>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</si>
  <si>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</si>
  <si>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</si>
  <si>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</si>
  <si>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</si>
  <si>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</si>
  <si>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</si>
  <si>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</si>
  <si>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</si>
  <si>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</si>
  <si>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</si>
  <si>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</si>
  <si>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</si>
  <si>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</si>
  <si>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</si>
  <si>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</si>
  <si>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</si>
  <si>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</si>
  <si>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</si>
  <si>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</si>
  <si>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</si>
  <si>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</si>
  <si>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</si>
  <si>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</si>
  <si>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</si>
  <si>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</si>
  <si>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</si>
  <si>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</si>
  <si>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</si>
  <si>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</si>
  <si>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</si>
  <si>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</si>
  <si>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</si>
  <si>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</si>
  <si>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</si>
  <si>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</si>
  <si>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</si>
  <si>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</si>
  <si>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</si>
  <si>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</si>
  <si>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</si>
  <si>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</si>
  <si>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</si>
  <si>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</si>
  <si>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</si>
  <si>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</si>
  <si>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</si>
  <si>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</si>
  <si>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</si>
  <si>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</si>
  <si>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</si>
  <si>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</si>
  <si>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</si>
  <si>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</si>
  <si>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</si>
  <si>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</si>
  <si>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</si>
  <si>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</si>
  <si>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</si>
  <si>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</si>
  <si>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</si>
  <si>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</si>
  <si>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</si>
  <si>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</si>
  <si>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</si>
  <si>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</si>
  <si>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</si>
  <si>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</si>
  <si>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</si>
  <si>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</si>
  <si>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</si>
  <si>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</si>
  <si>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</si>
  <si>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</si>
  <si>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</si>
  <si>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</si>
  <si>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</si>
  <si>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</si>
  <si>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</si>
  <si>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</si>
  <si>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</si>
  <si>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</si>
  <si>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</si>
  <si>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</si>
  <si>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</si>
  <si>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</si>
  <si>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</si>
  <si>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</si>
  <si>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</si>
  <si>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</si>
  <si>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</si>
  <si>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</si>
  <si>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</si>
  <si>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</si>
  <si>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</si>
  <si>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</si>
  <si>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</si>
  <si>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</si>
  <si>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</si>
  <si>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</si>
  <si>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</si>
  <si>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</si>
  <si>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</si>
  <si>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</si>
  <si>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</si>
  <si>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</si>
  <si>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</si>
  <si>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</si>
  <si>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</si>
  <si>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</si>
  <si>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</si>
  <si>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</si>
  <si>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</si>
  <si>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</si>
  <si>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</si>
  <si>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</si>
  <si>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</si>
  <si>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</si>
  <si>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</si>
  <si>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</si>
  <si>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</si>
  <si>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</si>
  <si>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</si>
  <si>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</si>
  <si>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</si>
  <si>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</si>
  <si>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</si>
  <si>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</si>
  <si>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</si>
  <si>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</si>
  <si>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</si>
  <si>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</si>
  <si>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</si>
  <si>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</si>
  <si>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</si>
  <si>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</si>
  <si>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</si>
  <si>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</si>
  <si>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</si>
  <si>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</si>
  <si>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</si>
  <si>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</si>
  <si>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</si>
  <si>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</si>
  <si>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</si>
  <si>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</si>
  <si>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</si>
  <si>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</si>
  <si>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</si>
  <si>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</si>
  <si>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</si>
  <si>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</si>
  <si>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</si>
  <si>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</si>
  <si>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</si>
  <si>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</si>
  <si>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</si>
  <si>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</si>
  <si>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</si>
  <si>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</si>
  <si>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</si>
  <si>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</si>
  <si>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</si>
  <si>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</si>
  <si>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</si>
  <si>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</si>
  <si>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</si>
  <si>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</si>
  <si>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</si>
  <si>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</si>
  <si>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</si>
  <si>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</si>
  <si>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</si>
  <si>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</si>
  <si>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</si>
  <si>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</si>
  <si>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</si>
  <si>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</si>
  <si>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</si>
  <si>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</si>
  <si>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</si>
  <si>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</si>
  <si>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</si>
  <si>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</si>
  <si>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</si>
  <si>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</si>
  <si>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</si>
  <si>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</si>
  <si>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</si>
  <si>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</si>
  <si>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</si>
  <si>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</si>
  <si>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</si>
  <si>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</si>
  <si>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</si>
  <si>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</si>
  <si>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</si>
  <si>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</si>
  <si>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</si>
  <si>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</si>
  <si>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</si>
  <si>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</si>
  <si>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</si>
  <si>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</si>
  <si>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</si>
  <si>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</si>
  <si>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</si>
  <si>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</si>
  <si>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</si>
  <si>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</si>
  <si>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</si>
  <si>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</si>
  <si>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</si>
  <si>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</si>
  <si>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</si>
  <si>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</si>
  <si>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</si>
  <si>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</si>
  <si>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</si>
  <si>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</si>
  <si>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</si>
  <si>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</si>
  <si>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</si>
  <si>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</si>
  <si>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</si>
  <si>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</si>
  <si>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</si>
  <si>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</si>
  <si>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</si>
  <si>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</si>
  <si>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</si>
  <si>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</si>
  <si>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</si>
  <si>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</si>
  <si>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</si>
  <si>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</si>
  <si>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</si>
  <si>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</si>
  <si>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</si>
  <si>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</si>
  <si>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</si>
  <si>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</si>
  <si>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</si>
  <si>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</si>
  <si>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</si>
  <si>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</si>
  <si>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</si>
  <si>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</si>
  <si>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</si>
  <si>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</si>
  <si>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</si>
  <si>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</si>
  <si>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</si>
  <si>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</si>
  <si>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</si>
  <si>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</si>
  <si>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</si>
  <si>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</si>
  <si>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</si>
  <si>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</si>
  <si>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</si>
  <si>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</si>
  <si>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</si>
  <si>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</si>
  <si>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</si>
  <si>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</si>
  <si>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</si>
  <si>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</si>
  <si>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</si>
  <si>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</si>
  <si>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</si>
  <si>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</si>
  <si>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</si>
  <si>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</si>
  <si>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</si>
  <si>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</si>
  <si>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</si>
  <si>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</si>
  <si>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</si>
  <si>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</si>
  <si>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</si>
  <si>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</si>
  <si>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</si>
  <si>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</si>
  <si>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</si>
  <si>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</si>
  <si>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</si>
  <si>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</si>
  <si>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</si>
  <si>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</si>
  <si>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</si>
  <si>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</si>
  <si>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</si>
  <si>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</si>
  <si>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</si>
  <si>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</si>
  <si>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</si>
  <si>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</si>
  <si>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</si>
  <si>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</si>
  <si>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</si>
  <si>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</si>
  <si>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</si>
  <si>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</si>
  <si>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</si>
  <si>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</si>
  <si>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</si>
  <si>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</si>
  <si>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</si>
  <si>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</si>
  <si>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</si>
  <si>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</si>
  <si>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</si>
  <si>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</si>
  <si>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</si>
  <si>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</si>
  <si>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</si>
  <si>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</si>
  <si>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</si>
  <si>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</si>
  <si>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</si>
  <si>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</si>
  <si>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</si>
  <si>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</si>
  <si>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</si>
  <si>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</si>
  <si>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</si>
  <si>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</si>
  <si>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</si>
  <si>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</si>
  <si>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</si>
  <si>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</si>
  <si>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</si>
  <si>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</si>
  <si>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</si>
  <si>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</si>
  <si>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</si>
  <si>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</si>
  <si>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</si>
  <si>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</si>
  <si>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</si>
  <si>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</si>
  <si>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</si>
  <si>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</si>
  <si>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</si>
  <si>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</si>
  <si>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</si>
  <si>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</si>
  <si>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</si>
  <si>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</si>
  <si>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</si>
  <si>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</si>
  <si>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</si>
  <si>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</si>
  <si>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</si>
  <si>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</si>
  <si>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</si>
  <si>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</si>
  <si>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</si>
  <si>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</si>
  <si>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</si>
  <si>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</si>
  <si>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</si>
  <si>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</si>
  <si>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</si>
  <si>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</si>
  <si>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</si>
  <si>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</si>
  <si>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</si>
  <si>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</si>
  <si>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</si>
  <si>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</si>
  <si>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</si>
  <si>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</si>
  <si>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</si>
  <si>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</si>
  <si>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</si>
  <si>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</si>
  <si>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</si>
  <si>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</si>
  <si>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</si>
  <si>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</si>
  <si>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</si>
  <si>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</si>
  <si>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</si>
  <si>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</si>
  <si>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</si>
  <si>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</si>
  <si>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</si>
  <si>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</si>
  <si>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</si>
  <si>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</si>
  <si>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</si>
  <si>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</si>
  <si>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</si>
  <si>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</si>
  <si>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</si>
  <si>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</si>
  <si>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</si>
  <si>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</si>
  <si>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</si>
  <si>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</si>
  <si>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</si>
  <si>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</si>
  <si>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</si>
  <si>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</si>
  <si>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</si>
  <si>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</si>
  <si>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</si>
  <si>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</si>
  <si>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</si>
  <si>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</si>
  <si>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</si>
  <si>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</si>
  <si>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</si>
  <si>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</si>
  <si>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</si>
  <si>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</si>
  <si>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</si>
  <si>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</si>
  <si>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</si>
  <si>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</si>
  <si>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</si>
  <si>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</si>
  <si>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</si>
  <si>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</si>
  <si>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</si>
  <si>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</si>
  <si>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</si>
  <si>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</si>
  <si>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</si>
  <si>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</si>
  <si>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</si>
  <si>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</si>
  <si>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</si>
  <si>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</si>
  <si>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</si>
  <si>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</si>
  <si>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</si>
  <si>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</si>
  <si>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</si>
  <si>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</si>
  <si>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</si>
  <si>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</si>
  <si>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</si>
  <si>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</si>
  <si>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</si>
  <si>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</si>
  <si>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</si>
  <si>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</si>
  <si>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</si>
  <si>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</si>
  <si>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</si>
  <si>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</si>
  <si>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</si>
  <si>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</si>
  <si>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</si>
  <si>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</si>
  <si>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</si>
  <si>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</si>
  <si>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</si>
  <si>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</si>
  <si>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</si>
  <si>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</si>
  <si>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</si>
  <si>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</si>
  <si>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</si>
  <si>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</si>
  <si>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</si>
  <si>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</si>
  <si>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</si>
  <si>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</si>
  <si>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</si>
  <si>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</si>
  <si>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</si>
  <si>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</si>
  <si>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</si>
  <si>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</si>
  <si>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</si>
  <si>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</si>
  <si>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</si>
  <si>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</si>
  <si>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</si>
  <si>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</si>
  <si>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</si>
  <si>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</si>
  <si>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</si>
  <si>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</si>
  <si>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</si>
  <si>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</si>
  <si>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</si>
  <si>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</si>
  <si>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</si>
  <si>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</si>
  <si>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</si>
  <si>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</si>
  <si>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</si>
  <si>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</si>
  <si>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</si>
  <si>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</si>
  <si>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</si>
  <si>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</si>
  <si>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</si>
  <si>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</si>
  <si>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</si>
  <si>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</si>
  <si>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</si>
  <si>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</si>
  <si>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</si>
  <si>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</si>
  <si>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</si>
  <si>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</si>
  <si>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</si>
  <si>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</si>
  <si>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</si>
  <si>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</si>
  <si>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</si>
  <si>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</si>
  <si>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</si>
  <si>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</si>
  <si>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</si>
  <si>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</si>
  <si>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</si>
  <si>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</si>
  <si>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</si>
  <si>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</si>
  <si>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</si>
  <si>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</si>
  <si>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</si>
  <si>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</si>
  <si>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</si>
  <si>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</si>
  <si>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</si>
  <si>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</si>
  <si>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</si>
  <si>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</si>
  <si>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</si>
  <si>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</si>
  <si>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</si>
  <si>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</si>
  <si>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</si>
  <si>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</si>
  <si>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</si>
  <si>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</si>
  <si>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</si>
  <si>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</si>
  <si>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</si>
  <si>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</si>
  <si>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</si>
  <si>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</si>
  <si>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</si>
  <si>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</si>
  <si>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</si>
  <si>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</si>
  <si>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</si>
  <si>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</si>
  <si>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</si>
  <si>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</si>
  <si>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</si>
  <si>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</si>
  <si>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</si>
  <si>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</si>
  <si>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</si>
  <si>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</si>
  <si>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</si>
  <si>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</si>
  <si>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</si>
  <si>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</si>
  <si>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</si>
  <si>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</si>
  <si>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</si>
  <si>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</si>
  <si>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</si>
  <si>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</si>
  <si>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</si>
  <si>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</si>
  <si>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</si>
  <si>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</si>
  <si>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</si>
  <si>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</si>
  <si>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</si>
  <si>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</si>
  <si>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</si>
  <si>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</si>
  <si>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</si>
  <si>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</si>
  <si>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</si>
  <si>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</si>
  <si>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</si>
  <si>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</si>
  <si>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</si>
  <si>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</si>
  <si>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</si>
  <si>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</si>
  <si>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</si>
  <si>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</si>
  <si>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</si>
  <si>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</si>
  <si>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</si>
  <si>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</si>
  <si>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</si>
  <si>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</si>
  <si>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</si>
  <si>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</si>
  <si>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</si>
  <si>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</si>
  <si>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</si>
  <si>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</si>
  <si>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</si>
  <si>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</si>
  <si>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</si>
  <si>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</si>
  <si>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</si>
  <si>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</si>
  <si>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</si>
  <si>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</si>
  <si>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</si>
  <si>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</si>
  <si>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</si>
  <si>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</si>
  <si>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</si>
  <si>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</si>
  <si>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</si>
  <si>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</si>
  <si>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</si>
  <si>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</si>
  <si>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</si>
  <si>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</si>
  <si>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</si>
  <si>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</si>
  <si>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</si>
  <si>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</si>
  <si>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</si>
  <si>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</si>
  <si>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</si>
  <si>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</si>
  <si>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</si>
  <si>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</si>
  <si>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</si>
  <si>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</si>
  <si>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</si>
  <si>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</si>
  <si>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</si>
  <si>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</si>
  <si>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</si>
  <si>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</si>
  <si>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</si>
  <si>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</si>
  <si>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</si>
  <si>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</si>
  <si>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</si>
  <si>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</si>
  <si>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</si>
  <si>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</si>
  <si>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</si>
  <si>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</si>
  <si>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</si>
  <si>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</si>
  <si>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</si>
  <si>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</si>
  <si>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</si>
  <si>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</si>
  <si>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</si>
  <si>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</si>
  <si>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</si>
  <si>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</si>
  <si>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</si>
  <si>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</si>
  <si>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</si>
  <si>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</si>
  <si>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</si>
  <si>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</si>
  <si>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</si>
  <si>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</si>
  <si>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</si>
  <si>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</si>
  <si>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</si>
  <si>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</si>
  <si>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</si>
  <si>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</si>
  <si>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</si>
  <si>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</si>
  <si>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</si>
  <si>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</si>
  <si>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</si>
  <si>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</si>
  <si>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</si>
  <si>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</si>
  <si>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</si>
  <si>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</si>
  <si>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</si>
  <si>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</si>
  <si>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</si>
  <si>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</si>
  <si>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</si>
  <si>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</si>
  <si>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</si>
  <si>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</si>
  <si>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</si>
  <si>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</si>
  <si>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</si>
  <si>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</si>
  <si>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</si>
  <si>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</si>
  <si>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</si>
  <si>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</si>
  <si>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</si>
  <si>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</si>
  <si>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</si>
  <si>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</si>
  <si>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</si>
  <si>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</si>
  <si>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</si>
  <si>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</si>
  <si>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</si>
  <si>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</si>
  <si>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</si>
  <si>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</si>
  <si>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</si>
  <si>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</si>
  <si>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</si>
  <si>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</si>
  <si>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</si>
  <si>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</si>
  <si>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</si>
  <si>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</si>
  <si>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</si>
  <si>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</si>
  <si>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</si>
  <si>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</si>
  <si>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</si>
  <si>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</si>
  <si>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</si>
  <si>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</si>
  <si>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</si>
  <si>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</si>
  <si>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</si>
  <si>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</si>
  <si>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</si>
  <si>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</si>
  <si>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</si>
  <si>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</si>
  <si>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</si>
  <si>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</si>
  <si>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</si>
  <si>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</si>
  <si>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</si>
  <si>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</si>
  <si>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</si>
  <si>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</si>
  <si>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</si>
  <si>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</si>
  <si>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</si>
  <si>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</si>
  <si>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</si>
  <si>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</si>
  <si>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</si>
  <si>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</si>
  <si>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</si>
  <si>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</si>
  <si>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</si>
  <si>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</si>
  <si>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</si>
  <si>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</si>
  <si>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</si>
  <si>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</si>
  <si>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</si>
  <si>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</si>
  <si>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</si>
  <si>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</si>
  <si>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</si>
  <si>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</si>
  <si>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</si>
  <si>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</si>
  <si>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</si>
  <si>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</si>
  <si>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</si>
  <si>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</si>
  <si>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</si>
  <si>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</si>
  <si>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</si>
  <si>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</si>
  <si>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</si>
  <si>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</si>
  <si>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</si>
  <si>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</si>
  <si>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</si>
  <si>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</si>
  <si>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</si>
  <si>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</si>
  <si>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</si>
  <si>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</si>
  <si>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</si>
  <si>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</si>
  <si>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</si>
  <si>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</si>
  <si>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</si>
  <si>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</si>
  <si>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</si>
  <si>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</si>
  <si>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</si>
  <si>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</si>
  <si>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</si>
  <si>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</si>
  <si>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</si>
  <si>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</si>
  <si>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</si>
  <si>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</si>
  <si>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</si>
  <si>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</si>
  <si>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</si>
  <si>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</si>
  <si>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</si>
  <si>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</si>
  <si>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</si>
  <si>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</si>
  <si>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</si>
  <si>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</si>
  <si>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</si>
  <si>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</si>
  <si>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</si>
  <si>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</si>
  <si>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</si>
  <si>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</si>
  <si>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</si>
  <si>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</si>
  <si>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</si>
  <si>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</si>
  <si>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</si>
  <si>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</si>
  <si>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</si>
  <si>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</si>
  <si>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</si>
  <si>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</si>
  <si>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</si>
  <si>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</si>
  <si>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</si>
  <si>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</si>
  <si>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</si>
  <si>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</si>
  <si>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</si>
  <si>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</si>
  <si>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</si>
  <si>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</si>
  <si>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</si>
  <si>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</si>
  <si>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</si>
  <si>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</si>
  <si>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</si>
  <si>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</si>
  <si>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</si>
  <si>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</si>
  <si>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</si>
  <si>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</si>
  <si>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</si>
  <si>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</si>
  <si>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</si>
  <si>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</si>
  <si>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</si>
  <si>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</si>
  <si>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</si>
  <si>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</si>
  <si>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</si>
  <si>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</si>
  <si>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</si>
  <si>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</si>
  <si>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</si>
  <si>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</si>
  <si>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</si>
  <si>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</si>
  <si>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</si>
  <si>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</si>
  <si>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</si>
  <si>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</si>
  <si>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</si>
  <si>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</si>
  <si>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</si>
  <si>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</si>
  <si>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</si>
  <si>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</si>
  <si>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</si>
  <si>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</si>
  <si>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</si>
  <si>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</si>
  <si>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</si>
  <si>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</si>
  <si>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</si>
  <si>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</si>
  <si>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</si>
  <si>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</si>
  <si>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</si>
  <si>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</si>
  <si>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</si>
  <si>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</si>
  <si>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</si>
  <si>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</si>
  <si>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</si>
  <si>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</si>
  <si>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</si>
  <si>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</si>
  <si>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</si>
  <si>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</si>
  <si>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</si>
  <si>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</si>
  <si>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</si>
  <si>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</si>
  <si>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</si>
  <si>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</si>
  <si>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</si>
  <si>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</si>
  <si>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</si>
  <si>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</si>
  <si>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</si>
  <si>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</si>
  <si>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</si>
  <si>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</si>
  <si>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</si>
  <si>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</si>
  <si>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</si>
  <si>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</si>
  <si>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</si>
  <si>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</si>
  <si>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</si>
  <si>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</si>
  <si>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</si>
  <si>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</si>
  <si>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</si>
  <si>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</si>
  <si>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</si>
  <si>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</si>
  <si>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</si>
  <si>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</si>
  <si>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</si>
  <si>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</si>
  <si>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</si>
  <si>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</si>
  <si>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</si>
  <si>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</si>
  <si>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</si>
  <si>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</si>
  <si>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</si>
  <si>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</si>
  <si>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</si>
  <si>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</si>
  <si>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</si>
  <si>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</si>
  <si>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</si>
  <si>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</si>
  <si>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</si>
  <si>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</si>
  <si>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</si>
  <si>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</si>
  <si>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</si>
  <si>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</si>
  <si>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</si>
  <si>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</si>
  <si>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</si>
  <si>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</si>
  <si>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</si>
  <si>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</si>
  <si>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</si>
  <si>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</si>
  <si>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</si>
  <si>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</si>
  <si>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</si>
  <si>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</si>
  <si>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</si>
  <si>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</si>
  <si>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</si>
  <si>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</si>
  <si>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</si>
  <si>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</si>
  <si>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</si>
  <si>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</si>
  <si>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</si>
  <si>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</si>
  <si>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</si>
  <si>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</si>
  <si>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</si>
  <si>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</si>
  <si>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</si>
  <si>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</si>
  <si>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</si>
  <si>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</si>
  <si>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</si>
  <si>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</si>
  <si>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</si>
  <si>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</si>
  <si>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</si>
  <si>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</si>
  <si>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</si>
  <si>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</si>
  <si>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</si>
  <si>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</si>
  <si>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</si>
  <si>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</si>
  <si>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</si>
  <si>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</si>
  <si>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</si>
  <si>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</si>
  <si>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</si>
  <si>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</si>
  <si>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</si>
  <si>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</si>
  <si>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</si>
  <si>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</si>
  <si>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</si>
  <si>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</si>
  <si>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</si>
  <si>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</si>
  <si>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</si>
  <si>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</si>
  <si>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</si>
  <si>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</si>
  <si>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</si>
  <si>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</si>
  <si>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</si>
  <si>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</si>
  <si>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</si>
  <si>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</si>
  <si>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</si>
  <si>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</si>
  <si>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</si>
  <si>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</si>
  <si>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</si>
  <si>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</si>
  <si>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</si>
  <si>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</si>
  <si>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</si>
  <si>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</si>
  <si>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</si>
  <si>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</si>
  <si>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</si>
  <si>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</si>
  <si>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</si>
  <si>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</si>
  <si>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</si>
  <si>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</si>
  <si>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</si>
  <si>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</si>
  <si>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</si>
  <si>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</si>
  <si>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</si>
  <si>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</si>
  <si>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</si>
  <si>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</si>
  <si>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</si>
  <si>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</si>
  <si>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</si>
  <si>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</si>
  <si>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</si>
  <si>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</si>
  <si>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</si>
  <si>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</si>
  <si>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</si>
  <si>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</si>
  <si>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</si>
  <si>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</si>
  <si>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</si>
  <si>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</si>
  <si>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</si>
  <si>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</si>
  <si>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</si>
  <si>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</si>
  <si>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</si>
  <si>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</si>
  <si>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</si>
  <si>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</si>
  <si>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</si>
  <si>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</si>
  <si>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</si>
  <si>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</si>
  <si>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</si>
  <si>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</si>
  <si>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</si>
  <si>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</si>
  <si>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</si>
  <si>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</si>
  <si>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</si>
  <si>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</si>
  <si>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</si>
  <si>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</si>
  <si>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</si>
  <si>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</si>
  <si>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</si>
  <si>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</si>
  <si>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</si>
  <si>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</si>
  <si>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</si>
  <si>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</si>
  <si>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</si>
  <si>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</si>
  <si>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</si>
  <si>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</si>
  <si>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</si>
  <si>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</si>
  <si>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</si>
  <si>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</si>
  <si>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</si>
  <si>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</si>
  <si>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</si>
  <si>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</si>
  <si>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</si>
  <si>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</si>
  <si>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</si>
  <si>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</si>
  <si>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</si>
  <si>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</si>
  <si>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</si>
  <si>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</si>
  <si>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</si>
  <si>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</si>
  <si>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</si>
  <si>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</si>
  <si>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</si>
  <si>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</si>
  <si>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</si>
  <si>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</si>
  <si>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</si>
  <si>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</si>
  <si>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</si>
  <si>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</si>
  <si>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</si>
  <si>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</si>
  <si>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</si>
  <si>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</si>
  <si>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</si>
  <si>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</si>
  <si>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</si>
  <si>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</si>
  <si>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</si>
  <si>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</si>
  <si>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</si>
  <si>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</si>
  <si>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</si>
  <si>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</si>
  <si>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</si>
  <si>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</si>
  <si>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</si>
  <si>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</si>
  <si>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</si>
  <si>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</si>
  <si>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</si>
  <si>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</si>
  <si>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</si>
  <si>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</si>
  <si>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</si>
  <si>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</si>
  <si>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</si>
  <si>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</si>
  <si>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</si>
  <si>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</si>
  <si>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</si>
  <si>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</si>
  <si>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</si>
  <si>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</si>
  <si>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</si>
  <si>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</si>
  <si>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</si>
  <si>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</si>
  <si>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</si>
  <si>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</si>
  <si>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</si>
  <si>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</si>
  <si>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</si>
  <si>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</si>
  <si>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</si>
  <si>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</si>
  <si>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</si>
  <si>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</si>
  <si>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</si>
  <si>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</si>
  <si>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</si>
  <si>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</si>
  <si>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</si>
  <si>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</si>
  <si>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</si>
  <si>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</si>
  <si>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</si>
  <si>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</si>
  <si>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</si>
  <si>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</si>
  <si>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</si>
  <si>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</si>
  <si>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</si>
  <si>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</si>
  <si>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</si>
  <si>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</si>
  <si>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</si>
  <si>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</si>
  <si>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</si>
  <si>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</si>
  <si>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</si>
  <si>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</si>
  <si>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</si>
  <si>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</si>
  <si>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</si>
  <si>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</si>
  <si>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</si>
  <si>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</si>
  <si>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</si>
  <si>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</si>
  <si>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</si>
  <si>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</si>
  <si>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</si>
  <si>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</si>
  <si>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</si>
  <si>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</si>
  <si>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</si>
  <si>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</si>
  <si>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</si>
  <si>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</si>
  <si>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</si>
  <si>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</si>
  <si>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</si>
  <si>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</si>
  <si>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</si>
  <si>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</si>
  <si>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</si>
  <si>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</si>
  <si>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</si>
  <si>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</si>
  <si>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</si>
  <si>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</si>
  <si>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</si>
  <si>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</si>
  <si>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</si>
  <si>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</si>
  <si>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</si>
  <si>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</si>
  <si>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</si>
  <si>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</si>
  <si>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</si>
  <si>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</si>
  <si>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</si>
  <si>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</si>
  <si>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</si>
  <si>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</si>
  <si>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</si>
  <si>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</si>
  <si>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</si>
  <si>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</si>
  <si>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</si>
  <si>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</si>
  <si>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</si>
  <si>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</si>
  <si>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</si>
  <si>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</si>
  <si>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</si>
  <si>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</si>
  <si>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</si>
  <si>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</si>
  <si>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</si>
  <si>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</si>
  <si>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</si>
  <si>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</si>
  <si>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</si>
  <si>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</si>
  <si>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</si>
  <si>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</si>
  <si>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</si>
  <si>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</si>
  <si>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</si>
  <si>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</si>
  <si>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</si>
  <si>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</si>
  <si>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</si>
  <si>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</si>
  <si>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</si>
  <si>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</si>
  <si>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</si>
  <si>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</si>
  <si>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</si>
  <si>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</si>
  <si>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</si>
  <si>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</si>
  <si>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</si>
  <si>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</si>
  <si>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</si>
  <si>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</si>
  <si>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</si>
  <si>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</si>
  <si>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</si>
  <si>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</si>
  <si>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</si>
  <si>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</si>
  <si>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</si>
  <si>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</si>
  <si>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</si>
  <si>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</si>
  <si>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</si>
  <si>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</si>
  <si>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</si>
  <si>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</si>
  <si>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</si>
  <si>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</si>
  <si>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</si>
  <si>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</si>
  <si>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</si>
  <si>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</si>
  <si>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</si>
  <si>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</si>
  <si>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</si>
  <si>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</si>
  <si>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</si>
  <si>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</si>
  <si>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</si>
  <si>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</si>
  <si>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</si>
  <si>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</si>
  <si>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</si>
  <si>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</si>
  <si>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</si>
  <si>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</si>
  <si>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</si>
  <si>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</si>
  <si>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</si>
  <si>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</si>
  <si>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</si>
  <si>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</si>
  <si>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</si>
  <si>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</si>
  <si>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</si>
  <si>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</si>
  <si>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</si>
  <si>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</si>
  <si>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</si>
  <si>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</si>
  <si>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</si>
  <si>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</si>
  <si>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</si>
  <si>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</si>
  <si>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</si>
  <si>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</si>
  <si>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</si>
  <si>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</si>
  <si>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</si>
  <si>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</si>
  <si>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</si>
  <si>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</si>
  <si>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</si>
  <si>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</si>
  <si>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</si>
  <si>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</si>
  <si>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</si>
  <si>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</si>
  <si>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</si>
  <si>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</si>
  <si>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</si>
  <si>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</si>
  <si>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</si>
  <si>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</si>
  <si>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</si>
  <si>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</si>
  <si>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</si>
  <si>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</si>
  <si>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</si>
  <si>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</si>
  <si>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</si>
  <si>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</si>
  <si>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</si>
  <si>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</si>
  <si>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</si>
  <si>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</si>
  <si>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</si>
  <si>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</si>
  <si>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</si>
  <si>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</si>
  <si>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</si>
  <si>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</si>
  <si>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</si>
  <si>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</si>
  <si>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</si>
  <si>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</si>
  <si>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</si>
  <si>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</si>
  <si>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</si>
  <si>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</si>
  <si>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</si>
  <si>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</si>
  <si>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</si>
  <si>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</si>
  <si>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</si>
  <si>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</si>
  <si>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</si>
  <si>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</si>
  <si>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</si>
  <si>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</si>
  <si>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</si>
  <si>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</si>
  <si>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</si>
  <si>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</si>
  <si>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</si>
  <si>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</si>
  <si>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</si>
  <si>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</si>
  <si>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</si>
  <si>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</si>
  <si>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</si>
  <si>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</si>
  <si>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</si>
  <si>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</si>
  <si>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</si>
  <si>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</si>
  <si>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</si>
  <si>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</si>
  <si>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</si>
  <si>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</si>
  <si>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</si>
  <si>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</si>
  <si>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</si>
  <si>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</si>
  <si>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</si>
  <si>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</si>
  <si>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</si>
  <si>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</si>
  <si>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</si>
  <si>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</si>
  <si>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</si>
  <si>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</si>
  <si>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</si>
  <si>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</si>
  <si>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</si>
  <si>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</si>
  <si>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</si>
  <si>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</si>
  <si>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</si>
  <si>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</si>
  <si>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</si>
  <si>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</si>
  <si>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</si>
  <si>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</si>
  <si>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</si>
  <si>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</si>
  <si>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</si>
  <si>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</si>
  <si>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</si>
  <si>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</si>
  <si>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</si>
  <si>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</si>
  <si>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</si>
  <si>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</si>
  <si>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</si>
  <si>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</si>
  <si>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</si>
  <si>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</si>
  <si>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</si>
  <si>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</si>
  <si>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</si>
  <si>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</si>
  <si>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</si>
  <si>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</si>
  <si>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</si>
  <si>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</si>
  <si>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</si>
  <si>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</si>
  <si>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</si>
  <si>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</si>
  <si>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</si>
  <si>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</si>
  <si>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</si>
  <si>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</si>
  <si>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</si>
  <si>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</si>
  <si>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</si>
  <si>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</si>
  <si>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</si>
  <si>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</si>
  <si>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</si>
  <si>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</si>
  <si>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</si>
  <si>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</si>
  <si>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</si>
  <si>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</si>
  <si>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</si>
  <si>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</si>
  <si>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</si>
  <si>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</si>
  <si>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</si>
  <si>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</si>
  <si>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</si>
  <si>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</si>
  <si>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</si>
  <si>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</si>
  <si>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</si>
  <si>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</si>
  <si>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</si>
  <si>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</si>
  <si>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</si>
  <si>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</si>
  <si>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</si>
  <si>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</si>
  <si>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</si>
  <si>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</si>
  <si>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</si>
  <si>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</si>
  <si>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</si>
  <si>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</si>
  <si>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</si>
  <si>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</si>
  <si>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</si>
  <si>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</si>
  <si>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</si>
  <si>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</si>
  <si>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</si>
  <si>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</si>
  <si>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</si>
  <si>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</si>
  <si>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</si>
  <si>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</si>
  <si>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</si>
  <si>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</si>
  <si>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</si>
  <si>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</si>
  <si>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</si>
  <si>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</si>
  <si>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</si>
  <si>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</si>
  <si>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</si>
  <si>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</si>
  <si>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</si>
  <si>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</si>
  <si>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</si>
  <si>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</si>
  <si>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</si>
  <si>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</si>
  <si>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</si>
  <si>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</si>
  <si>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</si>
  <si>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</si>
  <si>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</si>
  <si>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</si>
  <si>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</si>
  <si>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</si>
  <si>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</si>
  <si>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</si>
  <si>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</si>
  <si>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</si>
  <si>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</si>
  <si>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</si>
  <si>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</si>
  <si>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</si>
  <si>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</si>
  <si>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</si>
  <si>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</si>
  <si>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</si>
  <si>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</si>
  <si>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</si>
  <si>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</si>
  <si>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</si>
  <si>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</si>
  <si>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</si>
  <si>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</si>
  <si>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</si>
  <si>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</si>
  <si>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</si>
  <si>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</si>
  <si>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</si>
  <si>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</si>
  <si>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</si>
  <si>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</si>
  <si>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</si>
  <si>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</si>
  <si>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</si>
  <si>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</si>
  <si>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</si>
  <si>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</si>
  <si>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</si>
  <si>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</si>
  <si>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</si>
  <si>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</si>
  <si>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</si>
  <si>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</si>
  <si>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</si>
  <si>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</si>
  <si>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</si>
  <si>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</si>
  <si>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</si>
  <si>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</si>
  <si>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</si>
  <si>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</si>
  <si>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</si>
  <si>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</si>
  <si>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</si>
  <si>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</si>
  <si>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</si>
  <si>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</si>
  <si>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</si>
  <si>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</si>
  <si>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</si>
  <si>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</si>
  <si>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</si>
  <si>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</si>
  <si>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</si>
  <si>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</si>
  <si>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</si>
  <si>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</si>
  <si>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</si>
  <si>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</si>
  <si>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</si>
  <si>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</si>
  <si>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</si>
  <si>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</si>
  <si>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</si>
  <si>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</si>
  <si>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</si>
  <si>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</si>
  <si>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</si>
  <si>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</si>
  <si>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</si>
  <si>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</si>
  <si>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</si>
  <si>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</si>
  <si>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</si>
  <si>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</si>
  <si>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</si>
  <si>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</si>
  <si>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</si>
  <si>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</si>
  <si>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</si>
  <si>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</si>
  <si>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</si>
  <si>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</si>
  <si>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</si>
  <si>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</si>
  <si>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</si>
  <si>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</si>
  <si>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</si>
  <si>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</si>
  <si>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</si>
  <si>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</si>
  <si>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</si>
  <si>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</si>
  <si>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</si>
  <si>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</si>
  <si>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</si>
  <si>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</si>
  <si>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</si>
  <si>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</si>
  <si>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</si>
  <si>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</si>
  <si>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</si>
  <si>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</si>
  <si>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</si>
  <si>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</si>
  <si>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</si>
  <si>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</si>
  <si>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</si>
  <si>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</si>
  <si>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</si>
  <si>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</si>
  <si>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</si>
  <si>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</si>
  <si>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</si>
  <si>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</si>
  <si>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</si>
  <si>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</si>
  <si>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</si>
  <si>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</si>
  <si>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</si>
  <si>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</si>
  <si>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</si>
  <si>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</si>
  <si>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</si>
  <si>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</si>
  <si>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</si>
  <si>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</si>
  <si>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</si>
  <si>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</si>
  <si>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</si>
  <si>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</si>
  <si>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</si>
  <si>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</si>
  <si>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</si>
  <si>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</si>
  <si>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</si>
  <si>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</si>
  <si>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</si>
  <si>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</si>
  <si>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</si>
  <si>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</si>
  <si>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</si>
  <si>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</si>
  <si>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</si>
  <si>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</si>
  <si>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</si>
  <si>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</si>
  <si>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</si>
  <si>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</si>
  <si>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</si>
  <si>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</si>
  <si>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</si>
  <si>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</si>
  <si>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</si>
  <si>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</si>
  <si>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</si>
  <si>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</si>
  <si>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</si>
  <si>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</si>
  <si>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</si>
  <si>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</si>
  <si>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</si>
  <si>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</si>
  <si>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</si>
  <si>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</si>
  <si>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</si>
  <si>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</si>
  <si>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</si>
  <si>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</si>
  <si>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</si>
  <si>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</si>
  <si>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</si>
  <si>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</si>
  <si>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</si>
  <si>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</si>
  <si>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</si>
  <si>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</si>
  <si>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</si>
  <si>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</si>
  <si>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</si>
  <si>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</si>
  <si>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</si>
  <si>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</si>
  <si>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</si>
  <si>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</si>
  <si>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</si>
  <si>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</si>
  <si>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</si>
  <si>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</si>
  <si>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</si>
  <si>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</si>
  <si>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</si>
  <si>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</si>
  <si>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</si>
  <si>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</si>
  <si>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</si>
  <si>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</si>
  <si>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</si>
  <si>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</si>
  <si>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</si>
  <si>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</si>
  <si>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</si>
  <si>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</si>
  <si>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</si>
  <si>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</si>
  <si>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</si>
  <si>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</si>
  <si>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</si>
  <si>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</si>
  <si>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</si>
  <si>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</si>
  <si>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</si>
  <si>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</si>
  <si>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</si>
  <si>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</si>
  <si>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</si>
  <si>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</si>
  <si>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</si>
  <si>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</si>
  <si>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</si>
  <si>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</si>
  <si>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</si>
  <si>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</si>
  <si>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</si>
  <si>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</si>
  <si>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</si>
  <si>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</si>
  <si>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</si>
  <si>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</si>
  <si>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</si>
  <si>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</si>
  <si>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</si>
  <si>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</si>
  <si>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</si>
  <si>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</si>
  <si>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</si>
  <si>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</si>
  <si>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</si>
  <si>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</si>
  <si>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</si>
  <si>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</si>
  <si>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</si>
  <si>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</si>
  <si>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</si>
  <si>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</si>
  <si>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</si>
  <si>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</si>
  <si>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</si>
  <si>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</si>
  <si>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</si>
  <si>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</si>
  <si>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</si>
  <si>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</si>
  <si>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</si>
  <si>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</si>
  <si>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</si>
  <si>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</si>
  <si>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</si>
  <si>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</si>
  <si>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</si>
  <si>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</si>
  <si>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</si>
  <si>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</si>
  <si>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</si>
  <si>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</si>
  <si>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</si>
  <si>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</si>
  <si>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</si>
  <si>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</si>
  <si>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</si>
  <si>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</si>
  <si>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</si>
  <si>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</si>
  <si>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</si>
  <si>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</si>
  <si>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</si>
  <si>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</si>
  <si>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</si>
  <si>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</si>
  <si>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</si>
  <si>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</si>
  <si>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</si>
  <si>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</si>
  <si>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</si>
  <si>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</si>
  <si>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</si>
  <si>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</si>
  <si>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</si>
  <si>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</si>
  <si>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</si>
  <si>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</si>
  <si>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</si>
  <si>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</si>
  <si>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</si>
  <si>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</si>
  <si>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</si>
  <si>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</si>
  <si>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</si>
  <si>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</si>
  <si>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</si>
  <si>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</si>
  <si>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</si>
  <si>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</si>
  <si>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</si>
  <si>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</si>
  <si>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</si>
  <si>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</si>
  <si>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</si>
  <si>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</si>
  <si>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</si>
  <si>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</si>
  <si>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</si>
  <si>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</si>
  <si>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</si>
  <si>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</si>
  <si>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</si>
  <si>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</si>
  <si>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</si>
  <si>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</si>
  <si>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</si>
  <si>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</si>
  <si>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</si>
  <si>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</si>
  <si>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</si>
  <si>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</si>
  <si>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</si>
  <si>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</si>
  <si>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</si>
  <si>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</si>
  <si>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</si>
  <si>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</si>
  <si>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</si>
  <si>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</si>
  <si>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</si>
  <si>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</si>
  <si>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</si>
  <si>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</si>
  <si>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</si>
  <si>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</si>
  <si>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</si>
  <si>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</si>
  <si>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</si>
  <si>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</si>
  <si>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</si>
  <si>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</si>
  <si>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</si>
  <si>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</si>
  <si>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</si>
  <si>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</si>
  <si>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</si>
  <si>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</si>
  <si>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</si>
  <si>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</si>
  <si>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</si>
  <si>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</si>
  <si>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</si>
  <si>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</si>
  <si>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</si>
  <si>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</si>
  <si>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</si>
  <si>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</si>
  <si>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</si>
  <si>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</si>
  <si>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</si>
  <si>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</si>
  <si>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</si>
  <si>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</si>
  <si>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</si>
  <si>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</si>
  <si>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</si>
  <si>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</si>
  <si>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</si>
  <si>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</si>
  <si>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</si>
  <si>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</si>
  <si>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</si>
  <si>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</si>
  <si>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</si>
  <si>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</si>
  <si>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</si>
  <si>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</si>
  <si>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</si>
  <si>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</si>
  <si>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</si>
  <si>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</si>
  <si>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</si>
  <si>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</si>
  <si>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</si>
  <si>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</si>
  <si>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</si>
  <si>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</si>
  <si>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</si>
  <si>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</si>
  <si>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</si>
  <si>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</si>
  <si>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</si>
  <si>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</si>
  <si>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</si>
  <si>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</si>
  <si>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</si>
  <si>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</si>
  <si>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</si>
  <si>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</si>
  <si>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</si>
  <si>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</si>
  <si>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</si>
  <si>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</si>
  <si>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</si>
  <si>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</si>
  <si>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</si>
  <si>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</si>
  <si>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</si>
  <si>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</si>
  <si>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</si>
  <si>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</si>
  <si>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</si>
  <si>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</si>
  <si>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</si>
  <si>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</si>
  <si>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</si>
  <si>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</si>
  <si>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</si>
  <si>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</si>
  <si>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</si>
  <si>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</si>
  <si>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</si>
  <si>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</si>
  <si>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</si>
  <si>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</si>
  <si>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</si>
  <si>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</si>
  <si>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</si>
  <si>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</si>
  <si>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</si>
  <si>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</si>
  <si>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</si>
  <si>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</si>
  <si>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</si>
  <si>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</si>
  <si>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</si>
  <si>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</si>
  <si>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</si>
  <si>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</si>
  <si>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</si>
  <si>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</si>
  <si>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</si>
  <si>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</si>
  <si>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</si>
  <si>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</si>
  <si>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</si>
  <si>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</si>
  <si>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</si>
  <si>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</si>
  <si>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</si>
  <si>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</si>
  <si>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</si>
  <si>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</si>
  <si>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</si>
  <si>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</si>
  <si>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</si>
  <si>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</si>
  <si>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</si>
  <si>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</si>
  <si>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</si>
  <si>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</si>
  <si>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</si>
  <si>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</si>
  <si>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</si>
  <si>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</si>
  <si>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</si>
  <si>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</si>
  <si>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</si>
  <si>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</si>
  <si>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</si>
  <si>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</si>
  <si>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</si>
  <si>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</si>
  <si>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</si>
  <si>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</si>
  <si>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</si>
  <si>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</si>
  <si>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</si>
  <si>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</si>
  <si>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</si>
  <si>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</si>
  <si>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</si>
  <si>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</si>
  <si>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</si>
  <si>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</si>
  <si>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</si>
  <si>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</si>
  <si>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</si>
  <si>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</si>
  <si>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</si>
  <si>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</si>
  <si>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</si>
  <si>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</si>
  <si>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</si>
  <si>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</si>
  <si>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</si>
  <si>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</si>
  <si>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</si>
  <si>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</si>
  <si>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</si>
  <si>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</si>
  <si>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</si>
  <si>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</si>
  <si>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</si>
  <si>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</si>
  <si>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</si>
  <si>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</si>
  <si>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</si>
  <si>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</si>
  <si>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</si>
  <si>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</si>
  <si>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</si>
  <si>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</si>
  <si>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</si>
  <si>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</si>
  <si>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</si>
  <si>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</si>
  <si>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</si>
  <si>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</si>
  <si>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</si>
  <si>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</si>
  <si>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</si>
  <si>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</si>
  <si>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</si>
  <si>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</si>
  <si>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</si>
  <si>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</si>
  <si>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</si>
  <si>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</si>
  <si>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</si>
  <si>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</si>
  <si>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</si>
  <si>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</si>
  <si>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</si>
  <si>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</si>
  <si>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</si>
  <si>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</si>
  <si>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</si>
  <si>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</si>
  <si>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</si>
  <si>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</si>
  <si>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</si>
  <si>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</si>
  <si>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</si>
  <si>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</si>
  <si>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</si>
  <si>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</si>
  <si>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</si>
  <si>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</si>
  <si>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</si>
  <si>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</si>
  <si>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</si>
  <si>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</si>
  <si>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</si>
  <si>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</si>
  <si>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</si>
  <si>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</si>
  <si>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</si>
  <si>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</si>
  <si>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</si>
  <si>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</si>
  <si>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</si>
  <si>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</si>
  <si>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</si>
  <si>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</si>
  <si>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</si>
  <si>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</si>
  <si>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</si>
  <si>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</si>
  <si>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</si>
  <si>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</si>
  <si>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</si>
  <si>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</si>
  <si>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</si>
  <si>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</si>
  <si>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</si>
  <si>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</si>
  <si>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</si>
  <si>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</si>
  <si>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</si>
  <si>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</si>
  <si>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</si>
  <si>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</si>
  <si>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</si>
  <si>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</si>
  <si>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</si>
  <si>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</si>
  <si>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</si>
  <si>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</si>
  <si>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</si>
  <si>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</si>
  <si>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</si>
  <si>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</si>
  <si>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</si>
  <si>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</si>
  <si>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</si>
  <si>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</si>
  <si>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</si>
  <si>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</si>
  <si>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</si>
  <si>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</si>
  <si>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</si>
  <si>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</si>
  <si>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</si>
  <si>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</si>
  <si>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</si>
  <si>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</si>
  <si>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</si>
  <si>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</si>
  <si>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</si>
  <si>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</si>
  <si>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</si>
  <si>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</si>
  <si>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</si>
  <si>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</si>
  <si>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</si>
  <si>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</si>
  <si>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</si>
  <si>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</si>
  <si>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</si>
  <si>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</si>
  <si>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</si>
  <si>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</si>
  <si>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</si>
  <si>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</si>
  <si>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</si>
  <si>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</si>
  <si>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</si>
  <si>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</si>
  <si>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</si>
  <si>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</si>
  <si>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</si>
  <si>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</si>
  <si>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</si>
  <si>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</si>
  <si>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</si>
  <si>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</si>
  <si>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</si>
  <si>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</si>
  <si>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</si>
  <si>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</si>
  <si>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</si>
  <si>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</si>
  <si>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</si>
  <si>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</si>
  <si>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</si>
  <si>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</si>
  <si>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</si>
  <si>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</si>
  <si>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</si>
  <si>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</si>
  <si>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</si>
  <si>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</si>
  <si>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</si>
  <si>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</si>
  <si>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</si>
  <si>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</si>
  <si>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</si>
  <si>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</si>
  <si>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</si>
  <si>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</si>
  <si>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</si>
  <si>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</si>
  <si>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</si>
  <si>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</si>
  <si>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</si>
  <si>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</si>
  <si>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</si>
  <si>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</si>
  <si>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</si>
  <si>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</si>
  <si>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</si>
  <si>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</si>
  <si>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</si>
  <si>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</si>
  <si>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</si>
  <si>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</si>
  <si>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</si>
  <si>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</si>
  <si>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</si>
  <si>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</si>
  <si>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</si>
  <si>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</si>
  <si>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</si>
  <si>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</si>
  <si>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</si>
  <si>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</si>
  <si>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</si>
  <si>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</si>
  <si>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</si>
  <si>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</si>
  <si>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</si>
  <si>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</si>
  <si>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</si>
  <si>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</si>
  <si>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</si>
  <si>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</si>
  <si>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</si>
  <si>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</si>
  <si>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</si>
  <si>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</si>
  <si>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</si>
  <si>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</si>
  <si>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</si>
  <si>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</si>
  <si>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</si>
  <si>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</si>
  <si>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</si>
  <si>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</si>
  <si>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</si>
  <si>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</si>
  <si>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</si>
  <si>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</si>
  <si>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</si>
  <si>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</si>
  <si>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</si>
  <si>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</si>
  <si>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</si>
  <si>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</si>
  <si>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</si>
  <si>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</si>
  <si>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</si>
  <si>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</si>
  <si>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</si>
  <si>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</si>
  <si>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</si>
  <si>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</si>
  <si>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</si>
  <si>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</si>
  <si>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</si>
  <si>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</si>
  <si>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</si>
  <si>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</si>
  <si>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</si>
  <si>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</si>
  <si>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</si>
  <si>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</si>
  <si>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</si>
  <si>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</si>
  <si>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</si>
  <si>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</si>
  <si>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</si>
  <si>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</si>
  <si>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</si>
  <si>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</si>
  <si>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</si>
  <si>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</si>
  <si>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</si>
  <si>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</si>
  <si>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</si>
  <si>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</si>
  <si>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</si>
  <si>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</si>
  <si>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</si>
  <si>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</si>
  <si>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</si>
  <si>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</si>
  <si>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</si>
  <si>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</si>
  <si>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</si>
  <si>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</si>
  <si>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</si>
  <si>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</si>
  <si>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</si>
  <si>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</si>
  <si>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</si>
  <si>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</si>
  <si>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</si>
  <si>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</si>
  <si>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</si>
  <si>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</si>
  <si>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</si>
  <si>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</si>
  <si>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</si>
  <si>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</si>
  <si>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</si>
  <si>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</si>
  <si>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</si>
  <si>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</si>
  <si>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</si>
  <si>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</si>
  <si>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</si>
  <si>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</si>
  <si>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</si>
  <si>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</si>
  <si>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</si>
  <si>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</si>
  <si>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</si>
  <si>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</si>
  <si>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</si>
  <si>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</si>
  <si>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</si>
  <si>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</si>
  <si>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</si>
  <si>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</si>
  <si>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</si>
  <si>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</si>
  <si>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</si>
  <si>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</si>
  <si>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</si>
  <si>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</si>
  <si>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</si>
  <si>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</si>
  <si>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</si>
  <si>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</si>
  <si>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</si>
  <si>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</si>
  <si>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</si>
  <si>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</si>
  <si>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</si>
  <si>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</si>
  <si>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</si>
  <si>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</si>
  <si>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</si>
  <si>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</si>
  <si>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</si>
  <si>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</si>
  <si>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</si>
  <si>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</si>
  <si>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</si>
  <si>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</si>
  <si>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</si>
  <si>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</si>
  <si>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</si>
  <si>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</si>
  <si>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</si>
  <si>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</si>
  <si>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</si>
  <si>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</si>
  <si>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</si>
  <si>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</si>
  <si>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</si>
  <si>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</si>
  <si>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</si>
  <si>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</si>
  <si>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</si>
  <si>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</si>
  <si>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</si>
  <si>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</si>
  <si>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</si>
  <si>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</si>
  <si>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</si>
  <si>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</si>
  <si>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</si>
  <si>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</si>
  <si>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</si>
  <si>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</si>
  <si>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</si>
  <si>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</si>
  <si>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</si>
  <si>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</si>
  <si>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</si>
  <si>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</si>
  <si>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</si>
  <si>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</si>
  <si>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</si>
  <si>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</si>
  <si>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</si>
  <si>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</si>
  <si>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</si>
  <si>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</si>
  <si>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</si>
  <si>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</si>
  <si>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</si>
  <si>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</si>
  <si>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</si>
  <si>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</si>
  <si>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</si>
  <si>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</si>
  <si>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</si>
  <si>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</si>
  <si>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</si>
  <si>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</si>
  <si>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</si>
  <si>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</si>
  <si>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</si>
  <si>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</si>
  <si>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</si>
  <si>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</si>
  <si>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</si>
  <si>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</si>
  <si>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</si>
  <si>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</si>
  <si>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</si>
  <si>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</si>
  <si>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</si>
  <si>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</si>
  <si>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</si>
  <si>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</si>
  <si>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</si>
  <si>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</si>
  <si>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</si>
  <si>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</si>
  <si>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</si>
  <si>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</si>
  <si>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</si>
  <si>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</si>
  <si>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</si>
  <si>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</si>
  <si>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</si>
  <si>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</si>
  <si>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</si>
  <si>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</si>
  <si>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</si>
  <si>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</si>
  <si>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</si>
  <si>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</si>
  <si>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</si>
  <si>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</si>
  <si>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</si>
  <si>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</si>
  <si>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</si>
  <si>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</si>
  <si>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</si>
  <si>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</si>
  <si>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</si>
  <si>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</si>
  <si>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</si>
  <si>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</si>
  <si>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</si>
  <si>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</si>
  <si>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</si>
  <si>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</si>
  <si>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</si>
  <si>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</si>
  <si>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</si>
  <si>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</si>
  <si>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</si>
  <si>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</si>
  <si>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</si>
  <si>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</si>
  <si>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</si>
  <si>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</si>
  <si>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</si>
  <si>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</si>
  <si>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</si>
  <si>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</si>
  <si>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</si>
  <si>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</si>
  <si>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</si>
  <si>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</si>
  <si>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</si>
  <si>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</si>
  <si>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</si>
  <si>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</si>
  <si>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</si>
  <si>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</si>
  <si>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</si>
  <si>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</si>
  <si>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</si>
  <si>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</si>
  <si>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</si>
  <si>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</si>
  <si>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</si>
  <si>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</si>
  <si>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</si>
  <si>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</si>
  <si>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</si>
  <si>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</si>
  <si>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</si>
  <si>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</si>
  <si>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</si>
  <si>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</si>
  <si>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</si>
  <si>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</si>
  <si>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</si>
  <si>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</si>
  <si>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</si>
  <si>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</si>
  <si>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</si>
  <si>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</si>
  <si>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</si>
  <si>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</si>
  <si>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</si>
  <si>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</si>
  <si>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</si>
  <si>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</si>
  <si>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</si>
  <si>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</si>
  <si>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</si>
  <si>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</si>
  <si>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</si>
  <si>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</si>
  <si>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</si>
  <si>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</si>
  <si>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</si>
  <si>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</si>
  <si>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</si>
  <si>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</si>
  <si>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</si>
  <si>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</si>
  <si>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</si>
  <si>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</si>
  <si>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</si>
  <si>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</si>
  <si>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</si>
  <si>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</si>
  <si>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</si>
  <si>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</si>
  <si>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</si>
  <si>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</si>
  <si>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</si>
  <si>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</si>
  <si>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</si>
  <si>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</si>
  <si>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</si>
  <si>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</si>
  <si>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</si>
  <si>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</si>
  <si>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</si>
  <si>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</si>
  <si>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</si>
  <si>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</si>
  <si>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</si>
  <si>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</si>
  <si>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</si>
  <si>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</si>
  <si>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</si>
  <si>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</si>
  <si>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</si>
  <si>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</si>
  <si>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</si>
  <si>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</si>
  <si>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</si>
  <si>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</si>
  <si>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</si>
  <si>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</si>
  <si>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</si>
  <si>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</si>
  <si>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</si>
  <si>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</si>
  <si>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</si>
  <si>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</si>
  <si>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</si>
  <si>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</si>
  <si>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</si>
  <si>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</si>
  <si>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</si>
  <si>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</si>
  <si>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</si>
  <si>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</si>
  <si>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</si>
  <si>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</si>
  <si>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</si>
  <si>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</si>
  <si>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</si>
  <si>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</si>
  <si>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</si>
  <si>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</si>
  <si>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</si>
  <si>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</si>
  <si>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</si>
  <si>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</si>
  <si>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</si>
  <si>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</si>
  <si>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</si>
  <si>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</si>
  <si>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</si>
  <si>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</si>
  <si>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</si>
  <si>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</si>
  <si>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</si>
  <si>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</si>
  <si>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</si>
  <si>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</si>
  <si>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</si>
  <si>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</si>
  <si>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</si>
  <si>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</si>
  <si>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</si>
  <si>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</si>
  <si>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</si>
  <si>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</si>
  <si>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</si>
  <si>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</si>
  <si>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</si>
  <si>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</si>
  <si>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</si>
  <si>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</si>
  <si>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</si>
  <si>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</si>
  <si>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</si>
  <si>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</si>
  <si>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</si>
  <si>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</si>
  <si>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</si>
  <si>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</si>
  <si>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</si>
  <si>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</si>
  <si>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</si>
  <si>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</si>
  <si>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</si>
  <si>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</si>
  <si>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</si>
  <si>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</si>
  <si>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</si>
  <si>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</si>
  <si>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</si>
  <si>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</si>
  <si>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</si>
  <si>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</si>
  <si>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</si>
  <si>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</si>
  <si>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</si>
  <si>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</si>
  <si>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</si>
  <si>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</si>
  <si>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</si>
  <si>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</si>
  <si>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</si>
  <si>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</si>
  <si>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</si>
  <si>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</si>
  <si>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</si>
  <si>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</si>
  <si>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</si>
  <si>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</si>
  <si>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</si>
  <si>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</si>
  <si>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</si>
  <si>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</si>
  <si>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</si>
  <si>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</si>
  <si>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</si>
  <si>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</si>
  <si>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</si>
  <si>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</si>
  <si>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</si>
  <si>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</si>
  <si>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</si>
  <si>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</si>
  <si>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</si>
  <si>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</si>
  <si>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</si>
  <si>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</si>
  <si>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</si>
  <si>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</si>
  <si>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</si>
  <si>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</si>
  <si>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</si>
  <si>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</si>
  <si>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</si>
  <si>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</si>
  <si>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</si>
  <si>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</si>
  <si>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</si>
  <si>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</si>
  <si>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</si>
  <si>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</si>
  <si>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</si>
  <si>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</si>
  <si>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</si>
  <si>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</si>
  <si>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</si>
  <si>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</si>
  <si>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</si>
  <si>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</si>
  <si>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</si>
  <si>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</si>
  <si>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</si>
  <si>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</si>
  <si>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</si>
  <si>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</si>
  <si>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</si>
  <si>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</si>
  <si>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</si>
  <si>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</si>
  <si>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</si>
  <si>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</si>
  <si>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</si>
  <si>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</si>
  <si>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</si>
  <si>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</si>
  <si>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</si>
  <si>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</si>
  <si>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</si>
  <si>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</si>
  <si>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</si>
  <si>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</si>
  <si>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</si>
  <si>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</si>
  <si>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</si>
  <si>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</si>
  <si>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</si>
  <si>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</si>
  <si>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</si>
  <si>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</si>
  <si>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</si>
  <si>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</si>
  <si>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</si>
  <si>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</si>
  <si>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</si>
  <si>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</si>
  <si>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</si>
  <si>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</si>
  <si>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</si>
  <si>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</si>
  <si>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</si>
  <si>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</si>
  <si>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</si>
  <si>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</si>
  <si>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</si>
  <si>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</si>
  <si>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</si>
  <si>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</si>
  <si>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</si>
  <si>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</si>
  <si>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</si>
  <si>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</si>
  <si>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</si>
  <si>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</si>
  <si>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</si>
  <si>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</si>
  <si>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</si>
  <si>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</si>
  <si>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</si>
  <si>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</si>
  <si>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</si>
  <si>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</si>
  <si>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</si>
  <si>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</si>
  <si>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</si>
  <si>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</si>
  <si>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</si>
  <si>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</si>
  <si>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</si>
  <si>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</si>
  <si>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</si>
  <si>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</si>
  <si>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</si>
  <si>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</si>
  <si>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</si>
  <si>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</si>
  <si>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</si>
  <si>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</si>
  <si>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</si>
  <si>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</si>
  <si>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</si>
  <si>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</si>
  <si>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</si>
  <si>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</si>
  <si>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</si>
  <si>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</si>
  <si>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</si>
  <si>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</si>
  <si>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</si>
  <si>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</si>
  <si>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</si>
  <si>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</si>
  <si>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</si>
  <si>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</si>
  <si>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</si>
  <si>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</si>
  <si>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</si>
  <si>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</si>
  <si>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</si>
  <si>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</si>
  <si>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</si>
  <si>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</si>
  <si>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</si>
  <si>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</si>
  <si>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</si>
  <si>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</si>
  <si>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</si>
  <si>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</si>
  <si>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</si>
  <si>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</si>
  <si>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</si>
  <si>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</si>
  <si>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</si>
  <si>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</si>
  <si>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</si>
  <si>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</si>
  <si>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</si>
  <si>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</si>
  <si>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</si>
  <si>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</si>
  <si>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</si>
  <si>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</si>
  <si>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</si>
  <si>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</si>
  <si>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</si>
  <si>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</si>
  <si>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</si>
  <si>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</si>
  <si>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</si>
  <si>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</si>
  <si>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</si>
  <si>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</si>
  <si>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</si>
  <si>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</si>
  <si>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</si>
  <si>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</si>
  <si>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</si>
  <si>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</si>
  <si>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</si>
  <si>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</si>
  <si>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</si>
  <si>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</si>
  <si>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</si>
  <si>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</si>
  <si>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</si>
  <si>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</si>
  <si>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</si>
  <si>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</si>
  <si>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</si>
  <si>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</si>
  <si>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</si>
  <si>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</si>
  <si>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</si>
  <si>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</si>
  <si>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</si>
  <si>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</si>
  <si>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</si>
  <si>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</si>
  <si>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</si>
  <si>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</si>
  <si>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</si>
  <si>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</si>
  <si>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</si>
  <si>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</si>
  <si>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</si>
  <si>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</si>
  <si>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</si>
  <si>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</si>
  <si>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</si>
  <si>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</si>
  <si>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</si>
  <si>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</si>
  <si>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</si>
  <si>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</si>
  <si>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</si>
  <si>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</si>
  <si>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</si>
  <si>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</si>
  <si>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</si>
  <si>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</si>
  <si>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</si>
  <si>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</si>
  <si>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</si>
  <si>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</si>
  <si>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</si>
  <si>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</si>
  <si>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</si>
  <si>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</si>
  <si>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</si>
  <si>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</si>
  <si>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</si>
  <si>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</si>
  <si>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</si>
  <si>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</si>
  <si>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</si>
  <si>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</si>
  <si>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</si>
  <si>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</si>
  <si>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</si>
  <si>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</si>
  <si>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</si>
  <si>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</si>
  <si>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</si>
  <si>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</si>
  <si>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</si>
  <si>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</si>
  <si>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</si>
  <si>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</si>
  <si>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</si>
  <si>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</si>
  <si>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</si>
  <si>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</si>
  <si>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</si>
  <si>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</si>
  <si>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</si>
  <si>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</si>
  <si>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</si>
  <si>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</si>
  <si>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</si>
  <si>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</si>
  <si>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</si>
  <si>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</si>
  <si>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</si>
  <si>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</si>
  <si>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</si>
  <si>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</si>
  <si>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</si>
  <si>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</si>
  <si>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</si>
  <si>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</si>
  <si>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</si>
  <si>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</si>
  <si>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</si>
  <si>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</si>
  <si>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</si>
  <si>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</si>
  <si>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</si>
  <si>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</si>
  <si>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</si>
  <si>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</si>
  <si>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</si>
  <si>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</si>
  <si>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</si>
  <si>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</si>
  <si>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</si>
  <si>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</si>
  <si>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</si>
  <si>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</si>
  <si>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</si>
  <si>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</si>
  <si>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</si>
  <si>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</si>
  <si>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</si>
  <si>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</si>
  <si>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</si>
  <si>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</si>
  <si>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</si>
  <si>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</si>
  <si>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</si>
  <si>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</si>
  <si>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</si>
  <si>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</si>
  <si>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</si>
  <si>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</si>
  <si>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</si>
  <si>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</si>
  <si>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</si>
  <si>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</si>
  <si>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</si>
  <si>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</si>
  <si>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</si>
  <si>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</si>
  <si>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</si>
  <si>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</si>
  <si>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</si>
  <si>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</si>
  <si>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</si>
  <si>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</si>
  <si>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</si>
  <si>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</si>
  <si>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</si>
  <si>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</si>
  <si>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</si>
  <si>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</si>
  <si>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</si>
  <si>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</si>
  <si>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</si>
  <si>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</si>
  <si>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</si>
  <si>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</si>
  <si>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</si>
  <si>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</si>
  <si>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</si>
  <si>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</si>
  <si>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</si>
  <si>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</si>
  <si>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</si>
  <si>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</si>
  <si>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</si>
  <si>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</si>
  <si>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</si>
  <si>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</si>
  <si>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</si>
  <si>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</si>
  <si>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</si>
  <si>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</si>
  <si>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</si>
  <si>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</si>
  <si>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</si>
  <si>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</si>
  <si>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</si>
  <si>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</si>
  <si>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</si>
  <si>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</si>
  <si>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</si>
  <si>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</si>
  <si>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</si>
  <si>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</si>
  <si>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</si>
  <si>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</si>
  <si>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</si>
  <si>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</si>
  <si>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</si>
  <si>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</si>
  <si>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</si>
  <si>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</si>
  <si>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</si>
  <si>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</si>
  <si>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</si>
  <si>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</si>
  <si>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</si>
  <si>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</si>
  <si>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</si>
  <si>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</si>
  <si>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</si>
  <si>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</si>
  <si>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</si>
  <si>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</si>
  <si>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</si>
  <si>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</si>
  <si>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</si>
  <si>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</si>
  <si>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</si>
  <si>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</si>
  <si>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</si>
  <si>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</si>
  <si>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</si>
  <si>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</si>
  <si>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</si>
  <si>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</si>
  <si>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</si>
  <si>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</si>
  <si>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</si>
  <si>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</si>
  <si>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</si>
  <si>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</si>
  <si>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</si>
  <si>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</si>
  <si>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</si>
  <si>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</si>
  <si>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</si>
  <si>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</si>
  <si>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</si>
  <si>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</si>
  <si>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</si>
  <si>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</si>
  <si>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</si>
  <si>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</si>
  <si>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</si>
  <si>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</si>
  <si>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</si>
  <si>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</si>
  <si>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</si>
  <si>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</si>
  <si>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</si>
  <si>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</si>
  <si>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</si>
  <si>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</si>
  <si>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</si>
  <si>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</si>
  <si>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</si>
  <si>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</si>
  <si>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</si>
  <si>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</si>
  <si>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</si>
  <si>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</si>
  <si>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</si>
  <si>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</si>
  <si>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</si>
  <si>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</si>
  <si>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</si>
  <si>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</si>
  <si>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</si>
  <si>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</si>
  <si>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</si>
  <si>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</si>
  <si>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</si>
  <si>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</si>
  <si>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</si>
  <si>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</si>
  <si>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</si>
  <si>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</si>
  <si>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</si>
  <si>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</si>
  <si>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</si>
  <si>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</si>
  <si>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</si>
  <si>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</si>
  <si>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</si>
  <si>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</si>
  <si>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</si>
  <si>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</si>
  <si>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</si>
  <si>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</si>
  <si>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</si>
  <si>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</si>
  <si>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</si>
  <si>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</si>
  <si>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</si>
  <si>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</si>
  <si>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</si>
  <si>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</si>
  <si>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</si>
  <si>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</si>
  <si>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</si>
  <si>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</si>
  <si>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</si>
  <si>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</si>
  <si>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</si>
  <si>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</si>
  <si>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</si>
  <si>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</si>
  <si>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</si>
  <si>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</si>
  <si>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</si>
  <si>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</si>
  <si>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</si>
  <si>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</si>
  <si>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</si>
  <si>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</si>
  <si>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</si>
  <si>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</si>
  <si>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</si>
  <si>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</si>
  <si>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</si>
  <si>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</si>
  <si>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</si>
  <si>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</si>
  <si>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</si>
  <si>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</si>
  <si>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</si>
  <si>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</si>
  <si>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</si>
  <si>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</si>
  <si>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</si>
  <si>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</si>
  <si>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</si>
  <si>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</si>
  <si>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</si>
  <si>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</si>
  <si>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</si>
  <si>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</si>
  <si>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</si>
  <si>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</si>
  <si>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</si>
  <si>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</si>
  <si>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</si>
  <si>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</si>
  <si>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</si>
  <si>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</si>
  <si>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</si>
  <si>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</si>
  <si>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</si>
  <si>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</si>
  <si>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</si>
  <si>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</si>
  <si>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</si>
  <si>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</si>
  <si>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</si>
  <si>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</si>
  <si>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</si>
  <si>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</si>
  <si>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</si>
  <si>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</si>
  <si>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</si>
  <si>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</si>
  <si>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</si>
  <si>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</si>
  <si>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</si>
  <si>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</si>
  <si>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</si>
  <si>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</si>
  <si>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</si>
  <si>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</si>
  <si>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</si>
  <si>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</si>
  <si>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</si>
  <si>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</si>
  <si>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</si>
  <si>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</si>
  <si>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</si>
  <si>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</si>
  <si>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</si>
  <si>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</si>
  <si>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</si>
  <si>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</si>
  <si>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</si>
  <si>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</si>
  <si>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</si>
  <si>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</si>
  <si>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</si>
  <si>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</si>
  <si>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</si>
  <si>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</si>
  <si>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</si>
  <si>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</si>
  <si>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</si>
  <si>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</si>
  <si>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</si>
  <si>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</si>
  <si>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</si>
  <si>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</si>
  <si>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</si>
  <si>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</si>
  <si>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</si>
  <si>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</si>
  <si>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</si>
  <si>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</si>
  <si>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</si>
  <si>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</si>
  <si>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</si>
  <si>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</si>
  <si>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</si>
  <si>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</si>
  <si>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</si>
  <si>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</si>
  <si>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</si>
  <si>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</si>
  <si>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</si>
  <si>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</si>
  <si>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</si>
  <si>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</si>
  <si>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</si>
  <si>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</si>
  <si>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</si>
  <si>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</si>
  <si>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</si>
  <si>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</si>
  <si>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</si>
  <si>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</si>
  <si>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</si>
  <si>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</si>
  <si>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</si>
  <si>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</si>
  <si>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</si>
  <si>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</si>
  <si>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</si>
  <si>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</si>
  <si>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</si>
  <si>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</si>
  <si>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</si>
  <si>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</si>
  <si>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</si>
  <si>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</si>
  <si>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</si>
  <si>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</si>
  <si>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</si>
  <si>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</si>
  <si>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</si>
  <si>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</si>
  <si>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</si>
  <si>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</si>
  <si>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</si>
  <si>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</si>
  <si>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</si>
  <si>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</si>
  <si>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</si>
  <si>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</si>
  <si>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</si>
  <si>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</si>
  <si>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</si>
  <si>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</si>
  <si>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</si>
  <si>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</si>
  <si>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</si>
  <si>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</si>
  <si>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</si>
  <si>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</si>
  <si>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</si>
  <si>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</si>
  <si>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</si>
  <si>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</si>
  <si>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</si>
  <si>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</si>
  <si>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</si>
  <si>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</si>
  <si>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</si>
  <si>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</si>
  <si>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</si>
  <si>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</si>
  <si>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</si>
  <si>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</si>
  <si>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</si>
  <si>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</si>
  <si>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</si>
  <si>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</si>
  <si>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</si>
  <si>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</si>
  <si>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</si>
  <si>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</si>
  <si>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</si>
  <si>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</si>
  <si>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</si>
  <si>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</si>
  <si>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</si>
  <si>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</si>
  <si>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</si>
  <si>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</si>
  <si>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</si>
  <si>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</si>
  <si>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</si>
  <si>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</si>
  <si>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</si>
  <si>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</si>
  <si>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</si>
  <si>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</si>
  <si>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</si>
  <si>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</si>
  <si>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</si>
  <si>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</si>
  <si>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</si>
  <si>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</si>
  <si>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</si>
  <si>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</si>
  <si>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</si>
  <si>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</si>
  <si>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</si>
  <si>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</si>
  <si>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</si>
  <si>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</si>
  <si>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</si>
  <si>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</si>
  <si>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</si>
  <si>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</si>
  <si>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</si>
  <si>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</si>
  <si>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</si>
  <si>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</si>
  <si>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</si>
  <si>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</si>
  <si>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</si>
  <si>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</si>
  <si>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</si>
  <si>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</si>
  <si>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</si>
  <si>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</si>
  <si>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</si>
  <si>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</si>
  <si>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</si>
  <si>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</si>
  <si>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</si>
  <si>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</si>
  <si>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</si>
  <si>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</si>
  <si>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</si>
  <si>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</si>
  <si>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</si>
  <si>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</si>
  <si>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</si>
  <si>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</si>
  <si>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</si>
  <si>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</si>
  <si>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</si>
  <si>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</si>
  <si>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</si>
  <si>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</si>
  <si>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</si>
  <si>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</si>
  <si>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</si>
  <si>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</si>
  <si>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</si>
  <si>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</si>
  <si>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</si>
  <si>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</si>
  <si>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</si>
  <si>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</si>
  <si>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</si>
  <si>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</si>
  <si>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</si>
  <si>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</si>
  <si>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</si>
  <si>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</si>
  <si>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</si>
  <si>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</si>
  <si>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</si>
  <si>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</si>
  <si>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</si>
  <si>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</si>
  <si>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</si>
  <si>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</si>
  <si>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</si>
  <si>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</si>
  <si>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</si>
  <si>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</si>
  <si>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</si>
  <si>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</si>
  <si>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</si>
  <si>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</si>
  <si>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</si>
  <si>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</si>
  <si>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</si>
  <si>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</si>
  <si>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</si>
  <si>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</si>
  <si>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</si>
  <si>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</si>
  <si>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</si>
  <si>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</si>
  <si>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</si>
  <si>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</si>
  <si>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</si>
  <si>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</si>
  <si>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</si>
  <si>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</si>
  <si>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</si>
  <si>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</si>
  <si>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</si>
  <si>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</si>
  <si>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</si>
  <si>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</si>
  <si>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</si>
  <si>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</si>
  <si>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</si>
  <si>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</si>
  <si>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</si>
  <si>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</si>
  <si>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</si>
  <si>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</si>
  <si>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</si>
  <si>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</si>
  <si>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</si>
  <si>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</si>
  <si>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</si>
  <si>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</si>
  <si>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</si>
  <si>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</si>
  <si>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</si>
  <si>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</si>
  <si>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</si>
  <si>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</si>
  <si>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</si>
  <si>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</si>
  <si>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</si>
  <si>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</si>
  <si>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</si>
  <si>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</si>
  <si>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</si>
  <si>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</si>
  <si>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</si>
  <si>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</si>
  <si>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</si>
  <si>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</si>
  <si>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</si>
  <si>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</si>
  <si>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</si>
  <si>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</si>
  <si>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</si>
  <si>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</si>
  <si>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</si>
  <si>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</si>
  <si>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</si>
  <si>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</si>
  <si>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</si>
  <si>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</si>
  <si>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</si>
  <si>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</si>
  <si>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</si>
  <si>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</si>
  <si>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</si>
  <si>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</si>
  <si>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</si>
  <si>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</si>
  <si>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</si>
  <si>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</si>
  <si>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</si>
  <si>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</si>
  <si>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</si>
  <si>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</si>
  <si>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</si>
  <si>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</si>
  <si>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</si>
  <si>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</si>
  <si>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</si>
  <si>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</si>
  <si>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</si>
  <si>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</si>
  <si>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</si>
  <si>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</si>
  <si>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</si>
  <si>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</si>
  <si>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</si>
  <si>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</si>
  <si>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</si>
  <si>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</si>
  <si>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</si>
  <si>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</si>
  <si>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</si>
  <si>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</si>
  <si>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</si>
  <si>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</si>
  <si>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</si>
  <si>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</si>
  <si>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</si>
  <si>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</si>
  <si>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</si>
  <si>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</si>
  <si>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</si>
  <si>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</si>
  <si>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</si>
  <si>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</si>
  <si>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</si>
  <si>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</si>
  <si>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</si>
  <si>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</si>
  <si>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</si>
  <si>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</si>
  <si>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</si>
  <si>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</si>
  <si>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</si>
  <si>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</si>
  <si>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</si>
  <si>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</si>
  <si>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</si>
  <si>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</si>
  <si>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</si>
  <si>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</si>
  <si>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</si>
  <si>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</si>
  <si>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</si>
  <si>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</si>
  <si>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</si>
  <si>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</si>
  <si>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</si>
  <si>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</si>
  <si>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</si>
  <si>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</si>
  <si>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</si>
  <si>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</si>
  <si>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</si>
  <si>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</si>
  <si>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</si>
  <si>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</si>
  <si>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</si>
  <si>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</si>
  <si>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</si>
  <si>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</si>
  <si>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</si>
  <si>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</si>
  <si>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</si>
  <si>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</si>
  <si>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</si>
  <si>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</si>
  <si>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</si>
  <si>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</si>
  <si>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</si>
  <si>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</si>
  <si>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</si>
  <si>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</si>
  <si>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</si>
  <si>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</si>
  <si>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</si>
  <si>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</si>
  <si>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</si>
  <si>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</si>
  <si>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</si>
  <si>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</si>
  <si>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</si>
  <si>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</si>
  <si>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</si>
  <si>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</si>
  <si>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</si>
  <si>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</si>
  <si>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</si>
  <si>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</si>
  <si>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</si>
  <si>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</si>
  <si>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</si>
  <si>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</si>
  <si>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</si>
  <si>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</si>
  <si>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</si>
  <si>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</si>
  <si>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</si>
  <si>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</si>
  <si>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</si>
  <si>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</si>
  <si>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</si>
  <si>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</si>
  <si>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</si>
  <si>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</si>
  <si>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</si>
  <si>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</si>
  <si>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</si>
  <si>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</si>
  <si>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</si>
  <si>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</si>
  <si>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</si>
  <si>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</si>
  <si>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</si>
  <si>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</si>
  <si>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</si>
  <si>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</si>
  <si>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</si>
  <si>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</si>
  <si>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</si>
  <si>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</si>
  <si>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</si>
  <si>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</si>
  <si>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</si>
  <si>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</si>
  <si>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</si>
  <si>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</si>
  <si>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</si>
  <si>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</si>
  <si>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</si>
  <si>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</si>
  <si>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</si>
  <si>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</si>
  <si>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</si>
  <si>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</si>
  <si>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</si>
  <si>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</si>
  <si>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</si>
  <si>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</si>
  <si>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</si>
  <si>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</si>
  <si>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</si>
  <si>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</si>
  <si>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</si>
  <si>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</si>
  <si>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</si>
  <si>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</si>
  <si>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</si>
  <si>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</si>
  <si>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</si>
  <si>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</si>
  <si>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</si>
  <si>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</si>
  <si>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</si>
  <si>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</si>
  <si>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</si>
  <si>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</si>
  <si>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</si>
  <si>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</si>
  <si>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</si>
  <si>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</si>
  <si>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</si>
  <si>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</si>
  <si>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</si>
  <si>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</si>
  <si>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</si>
  <si>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</si>
  <si>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</si>
  <si>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</si>
  <si>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</si>
  <si>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</si>
  <si>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</si>
  <si>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</si>
  <si>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</si>
  <si>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</si>
  <si>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</si>
  <si>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</si>
  <si>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</si>
  <si>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</si>
  <si>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</si>
  <si>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</si>
  <si>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</si>
  <si>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</si>
  <si>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</si>
  <si>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</si>
  <si>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</si>
  <si>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</si>
  <si>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</si>
  <si>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</si>
  <si>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</si>
  <si>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</si>
  <si>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</si>
  <si>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</si>
  <si>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</si>
  <si>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</si>
  <si>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</si>
  <si>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</si>
  <si>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</si>
  <si>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</si>
  <si>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</si>
  <si>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</si>
  <si>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</si>
  <si>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</si>
  <si>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</si>
  <si>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</si>
  <si>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</si>
  <si>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</si>
  <si>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</si>
  <si>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</si>
  <si>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</si>
  <si>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</si>
  <si>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</si>
  <si>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</si>
  <si>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</si>
  <si>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</si>
  <si>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</si>
  <si>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</si>
  <si>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</si>
  <si>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</si>
  <si>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</si>
  <si>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</si>
  <si>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</si>
  <si>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</si>
  <si>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</si>
  <si>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</si>
  <si>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</si>
  <si>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</si>
  <si>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</si>
  <si>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</si>
  <si>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</si>
  <si>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</si>
  <si>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</si>
  <si>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</si>
  <si>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</si>
  <si>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</si>
  <si>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</si>
  <si>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</si>
  <si>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</si>
  <si>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</si>
  <si>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</si>
  <si>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</si>
  <si>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</si>
  <si>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</si>
  <si>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</si>
  <si>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</si>
  <si>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</si>
  <si>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</si>
  <si>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</si>
  <si>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</si>
  <si>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</si>
  <si>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</si>
  <si>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</si>
  <si>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</si>
  <si>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</si>
  <si>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</si>
  <si>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</si>
  <si>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</si>
  <si>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</si>
  <si>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</si>
  <si>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</si>
  <si>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</si>
  <si>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</si>
  <si>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</si>
  <si>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</si>
  <si>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</si>
  <si>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</si>
  <si>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</si>
  <si>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</si>
  <si>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</si>
  <si>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</si>
  <si>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</si>
  <si>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</si>
  <si>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</si>
  <si>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</si>
  <si>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</si>
  <si>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</si>
  <si>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</si>
  <si>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</si>
  <si>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</si>
  <si>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</si>
  <si>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</si>
  <si>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</si>
  <si>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</si>
  <si>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</si>
  <si>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</si>
  <si>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</si>
  <si>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</si>
  <si>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</si>
  <si>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</si>
  <si>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</si>
  <si>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</si>
  <si>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</si>
  <si>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</si>
  <si>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</si>
  <si>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</si>
  <si>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</si>
  <si>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</si>
  <si>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</si>
  <si>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</si>
  <si>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</si>
  <si>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</si>
  <si>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</si>
  <si>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</si>
  <si>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</si>
  <si>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</si>
  <si>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</si>
  <si>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</si>
  <si>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</si>
  <si>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</si>
  <si>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</si>
  <si>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</si>
  <si>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</si>
  <si>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</si>
  <si>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</si>
  <si>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</si>
  <si>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</si>
  <si>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</si>
  <si>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</si>
  <si>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</si>
  <si>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</si>
  <si>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</si>
  <si>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</si>
  <si>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</si>
  <si>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</si>
  <si>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</si>
  <si>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</si>
  <si>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</si>
  <si>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</si>
  <si>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</si>
  <si>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</si>
  <si>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</si>
  <si>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</si>
  <si>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</si>
  <si>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</si>
  <si>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</si>
  <si>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</si>
  <si>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</si>
  <si>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</si>
  <si>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</si>
  <si>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</si>
  <si>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</si>
  <si>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</si>
  <si>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</si>
  <si>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</si>
  <si>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</si>
  <si>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</si>
  <si>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</si>
  <si>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</si>
  <si>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</si>
  <si>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</si>
  <si>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</si>
  <si>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</si>
  <si>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</si>
  <si>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</si>
  <si>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</si>
  <si>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</si>
  <si>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</si>
  <si>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</si>
  <si>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</si>
  <si>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</si>
  <si>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</si>
  <si>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</si>
  <si>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</si>
  <si>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</si>
  <si>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</si>
  <si>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</si>
  <si>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</si>
  <si>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</si>
  <si>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</si>
  <si>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</si>
  <si>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</si>
  <si>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</si>
  <si>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</si>
  <si>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</si>
  <si>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</si>
  <si>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</si>
  <si>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</si>
  <si>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</si>
  <si>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</si>
  <si>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</si>
  <si>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</si>
  <si>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</si>
  <si>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</si>
  <si>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</si>
  <si>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</si>
  <si>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</si>
  <si>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</si>
  <si>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</si>
  <si>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</si>
  <si>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</si>
  <si>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</si>
  <si>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</si>
  <si>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</si>
  <si>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</si>
  <si>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</si>
  <si>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</si>
  <si>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</si>
  <si>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</si>
  <si>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</si>
  <si>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</si>
  <si>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</si>
  <si>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</si>
  <si>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</si>
  <si>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</si>
  <si>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</si>
  <si>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</si>
  <si>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</si>
  <si>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</si>
  <si>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</si>
  <si>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</si>
  <si>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</si>
  <si>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</si>
  <si>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</si>
  <si>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</si>
  <si>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</si>
  <si>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</si>
  <si>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</si>
  <si>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</si>
  <si>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</si>
  <si>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</si>
  <si>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</si>
  <si>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</si>
  <si>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</si>
  <si>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</si>
  <si>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</si>
  <si>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</si>
  <si>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</si>
  <si>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</si>
  <si>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</si>
  <si>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</si>
  <si>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</si>
  <si>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</si>
  <si>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</si>
  <si>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</si>
  <si>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</si>
  <si>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</si>
  <si>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</si>
  <si>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</si>
  <si>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</si>
  <si>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</si>
  <si>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</si>
  <si>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</si>
  <si>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</si>
  <si>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</si>
  <si>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</si>
  <si>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</si>
  <si>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</si>
  <si>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</si>
  <si>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</si>
  <si>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</si>
  <si>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</si>
  <si>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</si>
  <si>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</si>
  <si>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</si>
  <si>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</si>
  <si>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</si>
  <si>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</si>
  <si>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</si>
  <si>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</si>
  <si>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</si>
  <si>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</si>
  <si>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</si>
  <si>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</si>
  <si>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</si>
  <si>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</si>
  <si>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</si>
  <si>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</si>
  <si>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</si>
  <si>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</si>
  <si>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</si>
  <si>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</si>
  <si>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</si>
  <si>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</si>
  <si>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</si>
  <si>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</si>
  <si>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</si>
  <si>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</si>
  <si>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</si>
  <si>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</si>
  <si>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</si>
  <si>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</si>
  <si>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</si>
  <si>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</si>
  <si>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</si>
  <si>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</si>
  <si>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</si>
  <si>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</si>
  <si>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</si>
  <si>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</si>
  <si>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</si>
  <si>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</si>
  <si>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</si>
  <si>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</si>
  <si>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</si>
  <si>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</si>
  <si>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</si>
  <si>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</si>
  <si>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</si>
  <si>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</si>
  <si>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</si>
  <si>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</si>
  <si>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</si>
  <si>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</si>
  <si>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</si>
  <si>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</si>
  <si>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</si>
  <si>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</si>
  <si>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</si>
  <si>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</si>
  <si>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</si>
  <si>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</si>
  <si>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</si>
  <si>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</si>
  <si>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</si>
  <si>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</si>
  <si>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</si>
  <si>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</si>
  <si>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</si>
  <si>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</si>
  <si>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</si>
  <si>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</si>
  <si>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</si>
  <si>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</si>
  <si>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</si>
  <si>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</si>
  <si>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</si>
  <si>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</si>
  <si>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</si>
  <si>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</si>
  <si>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</si>
  <si>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</si>
  <si>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</si>
  <si>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</si>
  <si>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</si>
  <si>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</si>
  <si>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</si>
  <si>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</si>
  <si>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</si>
  <si>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</si>
  <si>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</si>
  <si>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</si>
  <si>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</si>
  <si>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</si>
  <si>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</si>
  <si>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</si>
  <si>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</si>
  <si>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</si>
  <si>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</si>
  <si>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</si>
  <si>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</si>
  <si>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</si>
  <si>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</si>
  <si>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</si>
  <si>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</si>
  <si>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</si>
  <si>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</si>
  <si>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</si>
  <si>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</si>
  <si>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</si>
  <si>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</si>
  <si>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</si>
  <si>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</si>
  <si>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</si>
  <si>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</si>
  <si>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</si>
  <si>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</si>
  <si>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</si>
  <si>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</si>
  <si>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</si>
  <si>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</si>
  <si>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</si>
  <si>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</si>
  <si>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</si>
  <si>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</si>
  <si>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</si>
  <si>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</si>
  <si>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</si>
  <si>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</si>
  <si>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</si>
  <si>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</si>
  <si>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</si>
  <si>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</si>
  <si>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</si>
  <si>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</si>
  <si>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</si>
  <si>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</si>
  <si>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</si>
  <si>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</si>
  <si>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</si>
  <si>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</si>
  <si>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</si>
  <si>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</si>
  <si>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</si>
  <si>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</si>
  <si>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</si>
  <si>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</si>
  <si>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</si>
  <si>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</si>
  <si>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</si>
  <si>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</si>
  <si>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</si>
  <si>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</si>
  <si>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</si>
  <si>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</si>
  <si>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</si>
  <si>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</si>
  <si>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</si>
  <si>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</si>
  <si>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</si>
  <si>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</si>
  <si>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</si>
  <si>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</si>
  <si>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</si>
  <si>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</si>
  <si>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</si>
  <si>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</si>
  <si>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</si>
  <si>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</si>
  <si>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</si>
  <si>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</si>
  <si>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</si>
  <si>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</si>
  <si>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</si>
  <si>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</si>
  <si>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</si>
  <si>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</si>
  <si>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</si>
  <si>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</si>
  <si>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</si>
  <si>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</si>
  <si>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</si>
  <si>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</si>
  <si>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</si>
  <si>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</si>
  <si>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</si>
  <si>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</si>
  <si>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</si>
  <si>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</si>
  <si>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</si>
  <si>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</si>
  <si>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</si>
  <si>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</si>
  <si>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</si>
  <si>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</si>
  <si>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</si>
  <si>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</si>
  <si>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</si>
  <si>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</si>
  <si>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</si>
  <si>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</si>
  <si>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</si>
  <si>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</si>
  <si>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</si>
  <si>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</si>
  <si>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</si>
  <si>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</si>
  <si>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</si>
  <si>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</si>
  <si>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</si>
  <si>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</si>
  <si>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</si>
  <si>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</si>
  <si>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</si>
  <si>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</si>
  <si>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</si>
  <si>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</si>
  <si>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</si>
  <si>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</si>
  <si>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</si>
  <si>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</si>
  <si>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</si>
  <si>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</si>
  <si>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</si>
  <si>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</si>
  <si>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</si>
  <si>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</si>
  <si>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</si>
  <si>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</si>
  <si>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</si>
  <si>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</si>
  <si>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</si>
  <si>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</si>
  <si>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</si>
  <si>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</si>
  <si>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</si>
  <si>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</si>
  <si>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</si>
  <si>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</si>
  <si>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</si>
  <si>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</si>
  <si>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</si>
  <si>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</si>
  <si>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</si>
  <si>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</si>
  <si>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</si>
  <si>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</si>
  <si>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</si>
  <si>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</si>
  <si>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</si>
  <si>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</si>
  <si>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</si>
  <si>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</si>
  <si>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</si>
  <si>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</si>
  <si>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</si>
  <si>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</si>
  <si>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</si>
  <si>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</si>
  <si>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</si>
  <si>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</si>
  <si>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</si>
  <si>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</si>
  <si>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</si>
  <si>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</si>
  <si>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</si>
  <si>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</si>
  <si>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</si>
  <si>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</si>
  <si>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</si>
  <si>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</si>
  <si>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</si>
  <si>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</si>
  <si>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</si>
  <si>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</si>
  <si>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</si>
  <si>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</si>
  <si>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</si>
  <si>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</si>
  <si>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</si>
  <si>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</si>
  <si>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</si>
  <si>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</si>
  <si>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</si>
  <si>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</si>
  <si>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</si>
  <si>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</si>
  <si>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</si>
  <si>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</si>
  <si>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</si>
  <si>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</si>
  <si>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</si>
  <si>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</si>
  <si>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</si>
  <si>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</si>
  <si>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</si>
  <si>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</si>
  <si>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</si>
  <si>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</si>
  <si>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</si>
  <si>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</si>
  <si>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</si>
  <si>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</si>
  <si>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</si>
  <si>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</si>
  <si>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</si>
  <si>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</si>
  <si>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</si>
  <si>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</si>
  <si>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</si>
  <si>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</si>
  <si>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</si>
  <si>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</si>
  <si>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</si>
  <si>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</si>
  <si>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</si>
  <si>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</si>
  <si>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</si>
  <si>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</si>
  <si>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</si>
  <si>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</si>
  <si>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</si>
  <si>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</si>
  <si>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</si>
  <si>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</si>
  <si>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</si>
  <si>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</si>
  <si>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</si>
  <si>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</si>
  <si>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</si>
  <si>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</si>
  <si>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</si>
  <si>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</si>
  <si>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</si>
  <si>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</si>
  <si>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</si>
  <si>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</si>
  <si>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</si>
  <si>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</si>
  <si>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</si>
  <si>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</si>
  <si>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</si>
  <si>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</si>
  <si>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</si>
  <si>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</si>
  <si>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</si>
  <si>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</si>
  <si>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</si>
  <si>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</si>
  <si>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</si>
  <si>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</si>
  <si>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</si>
  <si>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</si>
  <si>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</si>
  <si>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</si>
  <si>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</si>
  <si>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</si>
  <si>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</si>
  <si>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</si>
  <si>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</si>
  <si>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</si>
  <si>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</si>
  <si>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</si>
  <si>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</si>
  <si>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</si>
  <si>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</si>
  <si>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</si>
  <si>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</si>
  <si>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</si>
  <si>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</si>
  <si>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</si>
  <si>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</si>
  <si>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</si>
  <si>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</si>
  <si>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</si>
  <si>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</si>
  <si>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</si>
  <si>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</si>
  <si>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</si>
  <si>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</si>
  <si>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</si>
  <si>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</si>
  <si>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</si>
  <si>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</si>
  <si>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</si>
  <si>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</si>
  <si>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</si>
  <si>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</si>
  <si>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</si>
  <si>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</si>
  <si>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</si>
  <si>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</si>
  <si>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</si>
  <si>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</si>
  <si>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</si>
  <si>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</si>
  <si>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</si>
  <si>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</si>
  <si>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</si>
  <si>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</si>
  <si>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</si>
  <si>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</si>
  <si>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</si>
  <si>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</si>
  <si>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</si>
  <si>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</si>
  <si>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</si>
  <si>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</si>
  <si>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</si>
  <si>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</si>
  <si>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</si>
  <si>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</si>
  <si>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</si>
  <si>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</si>
  <si>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</si>
  <si>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</si>
  <si>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</si>
  <si>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</si>
  <si>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</si>
  <si>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</si>
  <si>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</si>
  <si>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</si>
  <si>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</si>
  <si>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</si>
  <si>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</si>
  <si>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</si>
  <si>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</si>
  <si>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</si>
  <si>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</si>
  <si>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</si>
  <si>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</si>
  <si>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</si>
  <si>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</si>
  <si>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</si>
  <si>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</si>
  <si>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</si>
  <si>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</si>
  <si>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</si>
  <si>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</si>
  <si>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</si>
  <si>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</si>
  <si>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</si>
  <si>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</si>
  <si>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</si>
  <si>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</si>
  <si>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</si>
  <si>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</si>
  <si>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</si>
  <si>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</si>
  <si>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</si>
  <si>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</si>
  <si>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</si>
  <si>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</si>
  <si>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</si>
  <si>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</si>
  <si>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</si>
  <si>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</si>
  <si>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</si>
  <si>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</si>
  <si>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</si>
  <si>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</si>
  <si>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</si>
  <si>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</si>
  <si>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</si>
  <si>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</si>
  <si>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</si>
  <si>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</si>
  <si>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</si>
  <si>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</si>
  <si>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</si>
  <si>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</si>
  <si>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</si>
  <si>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</si>
  <si>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</si>
  <si>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</si>
  <si>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</si>
  <si>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</si>
  <si>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</si>
  <si>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</si>
  <si>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</si>
  <si>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</si>
  <si>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</si>
  <si>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</si>
  <si>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</si>
  <si>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</si>
  <si>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</si>
  <si>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</si>
  <si>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</si>
  <si>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</si>
  <si>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</si>
  <si>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</si>
  <si>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</si>
  <si>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</si>
  <si>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</si>
  <si>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</si>
  <si>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</si>
  <si>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</si>
  <si>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</si>
  <si>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</si>
  <si>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</si>
  <si>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</si>
  <si>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</si>
  <si>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</si>
  <si>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</si>
  <si>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</si>
  <si>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</si>
  <si>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</si>
  <si>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</si>
  <si>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</si>
  <si>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</si>
  <si>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</si>
  <si>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</si>
  <si>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</si>
  <si>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</si>
  <si>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</si>
  <si>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</si>
  <si>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</si>
  <si>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</si>
  <si>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</si>
  <si>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</si>
  <si>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</si>
  <si>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</si>
  <si>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</si>
  <si>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</si>
  <si>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</si>
  <si>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</si>
  <si>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</si>
  <si>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</si>
  <si>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</si>
  <si>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</si>
  <si>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</si>
  <si>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</si>
  <si>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</si>
  <si>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</si>
  <si>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</si>
  <si>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</si>
  <si>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</si>
  <si>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</si>
  <si>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</si>
  <si>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</si>
  <si>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</si>
  <si>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</si>
  <si>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</si>
  <si>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</si>
  <si>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</si>
  <si>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</si>
  <si>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</si>
  <si>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</si>
  <si>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</si>
  <si>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</si>
  <si>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</si>
  <si>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</si>
  <si>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</si>
  <si>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</si>
  <si>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</si>
  <si>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</si>
  <si>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</si>
  <si>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</si>
  <si>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</si>
  <si>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</si>
  <si>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</si>
  <si>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</si>
  <si>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</si>
  <si>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</si>
  <si>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</si>
  <si>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</si>
  <si>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</si>
  <si>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</si>
  <si>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</si>
  <si>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</si>
  <si>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</si>
  <si>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</si>
  <si>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</si>
  <si>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</si>
  <si>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</si>
  <si>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</si>
  <si>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</si>
  <si>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</si>
  <si>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</si>
  <si>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</si>
  <si>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</si>
  <si>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</si>
  <si>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</si>
  <si>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</si>
  <si>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</si>
  <si>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</si>
  <si>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</si>
  <si>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</si>
  <si>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</si>
  <si>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</si>
  <si>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</si>
  <si>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</si>
  <si>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</si>
  <si>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</si>
  <si>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</si>
  <si>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</si>
  <si>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</si>
  <si>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</si>
  <si>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</si>
  <si>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</si>
  <si>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</si>
  <si>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</si>
  <si>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</si>
  <si>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</si>
  <si>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</si>
  <si>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</si>
  <si>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</si>
  <si>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</si>
  <si>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</si>
  <si>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</si>
  <si>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</si>
  <si>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</si>
  <si>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</si>
  <si>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</si>
  <si>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</si>
  <si>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</si>
  <si>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</si>
  <si>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</si>
  <si>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</si>
  <si>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</si>
  <si>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</si>
  <si>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</si>
  <si>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</si>
  <si>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</si>
  <si>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</si>
  <si>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</si>
  <si>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</si>
  <si>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</si>
  <si>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</si>
  <si>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</si>
  <si>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</si>
  <si>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</si>
  <si>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</si>
  <si>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</si>
  <si>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</si>
  <si>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</si>
  <si>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</si>
  <si>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</si>
  <si>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</si>
  <si>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</si>
  <si>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</si>
  <si>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</si>
  <si>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</si>
  <si>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</si>
  <si>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</si>
  <si>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</si>
  <si>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</si>
  <si>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</si>
  <si>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</si>
  <si>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</si>
  <si>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</si>
  <si>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</si>
  <si>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</si>
  <si>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</si>
  <si>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</si>
  <si>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</si>
  <si>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</si>
  <si>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</si>
  <si>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</si>
  <si>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</si>
  <si>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</si>
  <si>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</si>
  <si>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</si>
  <si>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</si>
  <si>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</si>
  <si>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</si>
  <si>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</si>
  <si>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</si>
  <si>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</si>
  <si>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</si>
  <si>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</si>
  <si>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</si>
  <si>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</si>
  <si>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</si>
  <si>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</si>
  <si>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</si>
  <si>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</si>
  <si>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</si>
  <si>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</si>
  <si>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</si>
  <si>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</si>
  <si>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</si>
  <si>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</si>
  <si>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</si>
  <si>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</si>
  <si>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</si>
  <si>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</si>
  <si>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</si>
  <si>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</si>
  <si>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</si>
  <si>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</si>
  <si>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</si>
  <si>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</si>
  <si>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</si>
  <si>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</si>
  <si>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</si>
  <si>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</si>
  <si>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</si>
  <si>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</si>
  <si>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</si>
  <si>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</si>
  <si>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</si>
  <si>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</si>
  <si>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</si>
  <si>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</si>
  <si>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</si>
  <si>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</si>
  <si>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</si>
  <si>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</si>
  <si>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</si>
  <si>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</si>
  <si>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</si>
  <si>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</si>
  <si>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</si>
  <si>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</si>
  <si>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</si>
  <si>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</si>
  <si>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</si>
  <si>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</si>
  <si>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</si>
  <si>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</si>
  <si>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</si>
  <si>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</si>
  <si>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</si>
  <si>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</si>
  <si>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</si>
  <si>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</si>
  <si>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</si>
  <si>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</si>
  <si>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</si>
  <si>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</si>
  <si>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</si>
  <si>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</si>
  <si>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</si>
  <si>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</si>
  <si>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</si>
  <si>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</si>
  <si>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</si>
  <si>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</si>
  <si>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</si>
  <si>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</si>
  <si>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</si>
  <si>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</si>
  <si>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</si>
  <si>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</si>
  <si>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</si>
  <si>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</si>
  <si>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</si>
  <si>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</si>
  <si>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</si>
  <si>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</si>
  <si>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</si>
  <si>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</si>
  <si>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</si>
  <si>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</si>
  <si>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</si>
  <si>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</si>
  <si>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</si>
  <si>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</si>
  <si>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</si>
  <si>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</si>
  <si>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</si>
  <si>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</si>
  <si>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</si>
  <si>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</si>
  <si>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</si>
  <si>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</si>
  <si>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</si>
  <si>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</si>
  <si>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</si>
  <si>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</si>
  <si>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</si>
  <si>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</si>
  <si>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</si>
  <si>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</si>
  <si>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</si>
  <si>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</si>
  <si>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</si>
  <si>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</si>
  <si>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</si>
  <si>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</si>
  <si>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</si>
  <si>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</si>
  <si>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</si>
  <si>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</si>
  <si>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</si>
  <si>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</si>
  <si>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</si>
  <si>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</si>
  <si>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</si>
  <si>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</si>
  <si>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</si>
  <si>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</si>
  <si>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</si>
  <si>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</si>
  <si>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</si>
  <si>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</si>
  <si>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</si>
  <si>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</si>
  <si>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</si>
  <si>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</si>
  <si>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</si>
  <si>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</si>
  <si>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</si>
  <si>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</si>
  <si>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</si>
  <si>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</si>
  <si>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</si>
  <si>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</si>
  <si>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</si>
  <si>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</si>
  <si>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</si>
  <si>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</si>
  <si>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</si>
  <si>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</si>
  <si>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</si>
  <si>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</si>
  <si>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</si>
  <si>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</si>
  <si>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</si>
  <si>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</si>
  <si>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</si>
  <si>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</si>
  <si>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</si>
  <si>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</si>
  <si>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</si>
  <si>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</si>
  <si>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</si>
  <si>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</si>
  <si>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</si>
  <si>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</si>
  <si>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</si>
  <si>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</si>
  <si>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</si>
  <si>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</si>
  <si>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</si>
  <si>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</si>
  <si>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</si>
  <si>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</si>
  <si>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</si>
  <si>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</si>
  <si>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</si>
  <si>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</si>
  <si>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</si>
  <si>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</si>
  <si>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</si>
  <si>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</si>
  <si>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</si>
  <si>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</si>
  <si>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</si>
  <si>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</si>
  <si>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</si>
  <si>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</si>
  <si>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</si>
  <si>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</si>
  <si>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</si>
  <si>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</si>
  <si>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</si>
  <si>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</si>
  <si>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</si>
  <si>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</si>
  <si>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</si>
  <si>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</si>
  <si>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</si>
  <si>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</si>
  <si>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</si>
  <si>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</si>
  <si>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</si>
  <si>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</si>
  <si>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</si>
  <si>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</si>
  <si>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</si>
  <si>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</si>
  <si>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</si>
  <si>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</si>
  <si>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</si>
  <si>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</si>
  <si>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</si>
  <si>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</si>
  <si>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</si>
  <si>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</si>
  <si>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</si>
  <si>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</si>
  <si>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</si>
  <si>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</si>
  <si>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</si>
  <si>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</si>
  <si>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</si>
  <si>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</si>
  <si>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</si>
  <si>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</si>
  <si>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</si>
  <si>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</si>
  <si>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</si>
  <si>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</si>
  <si>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</si>
  <si>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</si>
  <si>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</si>
  <si>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</si>
  <si>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</si>
  <si>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</si>
  <si>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</si>
  <si>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</si>
  <si>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</si>
  <si>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</si>
  <si>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</si>
  <si>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</si>
  <si>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</si>
  <si>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</si>
  <si>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</si>
  <si>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</si>
  <si>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</si>
  <si>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</si>
  <si>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</si>
  <si>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</si>
  <si>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</si>
  <si>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</si>
  <si>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</si>
  <si>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</si>
  <si>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</si>
  <si>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</si>
  <si>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</si>
  <si>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</si>
  <si>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</si>
  <si>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</si>
  <si>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</si>
  <si>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</si>
  <si>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</si>
  <si>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</si>
  <si>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</si>
  <si>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</si>
  <si>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</si>
  <si>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</si>
  <si>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</si>
  <si>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</si>
  <si>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</si>
  <si>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</si>
  <si>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</si>
  <si>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</si>
  <si>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</si>
  <si>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</si>
  <si>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</si>
  <si>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</si>
  <si>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</si>
  <si>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</si>
  <si>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</si>
  <si>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</si>
  <si>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</si>
  <si>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</si>
  <si>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</si>
  <si>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</si>
  <si>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</si>
  <si>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</si>
  <si>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</si>
  <si>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</si>
  <si>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</si>
  <si>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</si>
  <si>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</si>
  <si>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</si>
  <si>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</si>
  <si>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</si>
  <si>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</si>
  <si>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</si>
  <si>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</si>
  <si>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</si>
  <si>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</si>
  <si>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</si>
  <si>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</si>
  <si>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</si>
  <si>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</si>
  <si>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</si>
  <si>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</si>
  <si>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</si>
  <si>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</si>
  <si>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</si>
  <si>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</si>
  <si>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</si>
  <si>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</si>
  <si>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</si>
  <si>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</si>
  <si>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</si>
  <si>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</si>
  <si>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</si>
  <si>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</si>
  <si>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</si>
  <si>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</si>
  <si>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</si>
  <si>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</si>
  <si>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</si>
  <si>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</si>
  <si>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</si>
  <si>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</si>
  <si>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</si>
  <si>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</si>
  <si>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</si>
  <si>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</si>
  <si>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</si>
  <si>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</si>
  <si>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</si>
  <si>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</si>
  <si>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</si>
  <si>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</si>
  <si>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</si>
  <si>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</si>
  <si>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</si>
  <si>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</si>
  <si>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</si>
  <si>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</si>
  <si>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</si>
  <si>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</si>
  <si>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</si>
  <si>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</si>
  <si>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</si>
  <si>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</si>
  <si>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</si>
  <si>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</si>
  <si>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</si>
  <si>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</si>
  <si>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</si>
  <si>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</si>
  <si>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</si>
  <si>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</si>
  <si>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</si>
  <si>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</si>
  <si>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</si>
  <si>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</si>
  <si>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</si>
  <si>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</si>
  <si>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</si>
  <si>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</si>
  <si>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</si>
  <si>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</si>
  <si>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</si>
  <si>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</si>
  <si>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</si>
  <si>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</si>
  <si>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</si>
  <si>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</si>
  <si>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</si>
  <si>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</si>
  <si>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</si>
  <si>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</si>
  <si>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</si>
  <si>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</si>
  <si>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</si>
  <si>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</si>
  <si>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</si>
  <si>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</si>
  <si>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</si>
  <si>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</si>
  <si>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</si>
  <si>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</si>
  <si>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</si>
  <si>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</si>
  <si>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</si>
  <si>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</si>
  <si>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</si>
  <si>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</si>
  <si>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</si>
  <si>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</si>
  <si>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</si>
  <si>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</si>
  <si>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</si>
  <si>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</si>
  <si>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</si>
  <si>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</si>
  <si>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</si>
  <si>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</si>
  <si>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</si>
  <si>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</si>
  <si>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</si>
  <si>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</si>
  <si>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</si>
  <si>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</si>
  <si>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</si>
  <si>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</si>
  <si>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</si>
  <si>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</si>
  <si>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</si>
  <si>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</si>
  <si>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</si>
  <si>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</si>
  <si>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</si>
  <si>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</si>
  <si>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</si>
  <si>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</si>
  <si>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</si>
  <si>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</si>
  <si>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</si>
  <si>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</si>
  <si>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</si>
  <si>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</si>
  <si>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</si>
  <si>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</si>
  <si>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</si>
  <si>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</si>
  <si>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</si>
  <si>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</si>
  <si>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</si>
  <si>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</si>
  <si>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</si>
  <si>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</si>
  <si>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</si>
  <si>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</si>
  <si>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</si>
  <si>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</si>
  <si>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</si>
  <si>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</si>
  <si>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</si>
  <si>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</si>
  <si>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</si>
  <si>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</si>
  <si>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</si>
  <si>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</si>
  <si>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</si>
  <si>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</si>
  <si>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</si>
  <si>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</si>
  <si>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</si>
  <si>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</si>
  <si>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</si>
  <si>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</si>
  <si>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</si>
  <si>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</si>
  <si>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</si>
  <si>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</si>
  <si>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</si>
  <si>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</si>
  <si>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</si>
  <si>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</si>
  <si>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</si>
  <si>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</si>
  <si>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</si>
  <si>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</si>
  <si>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</si>
  <si>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</si>
  <si>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</si>
  <si>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</si>
  <si>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</si>
  <si>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</si>
  <si>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</si>
  <si>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</si>
  <si>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</si>
  <si>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</si>
  <si>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</si>
  <si>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</si>
  <si>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</si>
  <si>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</si>
  <si>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</si>
  <si>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</si>
  <si>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</si>
  <si>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</si>
  <si>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</si>
  <si>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</si>
  <si>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</si>
  <si>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</si>
  <si>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</si>
  <si>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</si>
  <si>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</si>
  <si>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</si>
  <si>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</si>
  <si>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</si>
  <si>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</si>
  <si>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</si>
  <si>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</si>
  <si>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</si>
  <si>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</si>
  <si>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</si>
  <si>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</si>
  <si>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</si>
  <si>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</si>
  <si>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</si>
  <si>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</si>
  <si>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</si>
  <si>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</si>
  <si>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</si>
  <si>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</si>
  <si>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</si>
  <si>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</si>
  <si>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</si>
  <si>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</si>
  <si>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</si>
  <si>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</si>
  <si>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</si>
  <si>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</si>
  <si>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</si>
  <si>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</si>
  <si>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</si>
  <si>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</si>
  <si>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</si>
  <si>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</si>
  <si>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</si>
  <si>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</si>
  <si>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</si>
  <si>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</si>
  <si>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</si>
  <si>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</si>
  <si>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</si>
  <si>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</si>
  <si>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</si>
  <si>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</si>
  <si>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</si>
  <si>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</si>
  <si>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</si>
  <si>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</si>
  <si>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</si>
  <si>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</si>
  <si>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</si>
  <si>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</si>
  <si>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</si>
  <si>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</si>
  <si>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</si>
  <si>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</si>
  <si>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</si>
  <si>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</si>
  <si>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</si>
  <si>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</si>
  <si>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</si>
  <si>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</si>
  <si>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</si>
  <si>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</si>
  <si>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</si>
  <si>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</si>
  <si>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</si>
  <si>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</si>
  <si>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</si>
  <si>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</si>
  <si>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</si>
  <si>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</si>
  <si>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</si>
  <si>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</si>
  <si>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</si>
  <si>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</si>
  <si>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</si>
  <si>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</si>
  <si>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</si>
  <si>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</si>
  <si>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</si>
  <si>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</si>
  <si>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</si>
  <si>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</si>
  <si>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</si>
  <si>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</si>
  <si>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</si>
  <si>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</si>
  <si>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</si>
  <si>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</si>
  <si>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</si>
  <si>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</si>
  <si>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</si>
  <si>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</si>
  <si>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</si>
  <si>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</si>
  <si>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</si>
  <si>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</si>
  <si>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</si>
  <si>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</si>
  <si>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</si>
  <si>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</si>
  <si>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</si>
  <si>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</si>
  <si>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</si>
  <si>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</si>
  <si>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</si>
  <si>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</si>
  <si>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</si>
  <si>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</si>
  <si>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</si>
  <si>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</si>
  <si>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</si>
  <si>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</si>
  <si>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</si>
  <si>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</si>
  <si>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</si>
  <si>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</si>
  <si>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</si>
  <si>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</si>
  <si>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</si>
  <si>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</si>
  <si>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</si>
  <si>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</si>
  <si>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</si>
  <si>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</si>
  <si>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</si>
  <si>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</si>
  <si>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</si>
  <si>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</si>
  <si>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</si>
  <si>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</si>
  <si>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</si>
  <si>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</si>
  <si>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</si>
  <si>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</si>
  <si>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</si>
  <si>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</si>
  <si>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</si>
  <si>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</si>
  <si>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</si>
  <si>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</si>
  <si>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</si>
  <si>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</si>
  <si>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</si>
  <si>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</si>
  <si>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</si>
  <si>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</si>
  <si>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</si>
  <si>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</si>
  <si>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</si>
  <si>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</si>
  <si>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</si>
  <si>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</si>
  <si>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</si>
  <si>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</si>
  <si>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</si>
  <si>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</si>
  <si>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</si>
  <si>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</si>
  <si>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</si>
  <si>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</si>
  <si>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</si>
  <si>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</si>
  <si>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</si>
  <si>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</si>
  <si>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</si>
  <si>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</si>
  <si>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</si>
  <si>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</si>
  <si>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</si>
  <si>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</si>
  <si>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</si>
  <si>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</si>
  <si>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</si>
  <si>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</si>
  <si>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</si>
  <si>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</si>
  <si>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</si>
  <si>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</si>
  <si>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</si>
  <si>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</si>
  <si>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</si>
  <si>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</si>
  <si>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</si>
  <si>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</si>
  <si>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</si>
  <si>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</si>
  <si>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</si>
  <si>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</si>
  <si>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</si>
  <si>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</si>
  <si>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</si>
  <si>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</si>
  <si>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</si>
  <si>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</si>
  <si>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</si>
  <si>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</si>
  <si>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</si>
  <si>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</si>
  <si>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</si>
  <si>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</si>
  <si>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</si>
  <si>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</si>
  <si>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</si>
  <si>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</si>
  <si>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</si>
  <si>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</si>
  <si>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</si>
  <si>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</si>
  <si>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</si>
  <si>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</si>
  <si>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</si>
  <si>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</si>
  <si>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</si>
  <si>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</si>
  <si>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</si>
  <si>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</si>
  <si>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</si>
  <si>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</si>
  <si>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</si>
  <si>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</si>
  <si>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</si>
  <si>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</si>
  <si>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</si>
  <si>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</si>
  <si>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</si>
  <si>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</si>
  <si>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</si>
  <si>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</si>
  <si>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</si>
  <si>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</si>
  <si>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</si>
  <si>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</si>
  <si>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</si>
  <si>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</si>
  <si>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</si>
  <si>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</si>
  <si>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</si>
  <si>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</si>
  <si>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</si>
  <si>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</si>
  <si>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</si>
  <si>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</si>
  <si>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</si>
  <si>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</si>
  <si>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</si>
  <si>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</si>
  <si>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</si>
  <si>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</si>
  <si>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</si>
  <si>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</si>
  <si>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</si>
  <si>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</si>
  <si>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</si>
  <si>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</si>
  <si>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</si>
  <si>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</si>
  <si>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</si>
  <si>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</si>
  <si>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</si>
  <si>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</si>
  <si>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</si>
  <si>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</si>
  <si>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</si>
  <si>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</si>
  <si>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</si>
  <si>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</si>
  <si>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</si>
  <si>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</si>
  <si>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</si>
  <si>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</si>
  <si>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</si>
  <si>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</si>
  <si>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</si>
  <si>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</si>
  <si>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</si>
  <si>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</si>
  <si>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</si>
  <si>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</si>
  <si>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</si>
  <si>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</si>
  <si>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</si>
  <si>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</si>
  <si>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</si>
  <si>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</si>
  <si>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</si>
  <si>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</si>
  <si>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</si>
  <si>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</si>
  <si>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</si>
  <si>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</si>
  <si>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</si>
  <si>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</si>
  <si>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</si>
  <si>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</si>
  <si>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</si>
  <si>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</si>
  <si>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</si>
  <si>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</si>
  <si>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</si>
  <si>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</si>
  <si>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</si>
  <si>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</si>
  <si>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</si>
  <si>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</si>
  <si>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</si>
  <si>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</si>
  <si>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</si>
  <si>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</si>
  <si>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</si>
  <si>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</si>
  <si>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</si>
  <si>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</si>
  <si>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</si>
  <si>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</si>
  <si>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</si>
  <si>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</si>
  <si>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</si>
  <si>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</si>
  <si>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</si>
  <si>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</si>
  <si>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</si>
  <si>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</si>
  <si>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</si>
  <si>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</si>
  <si>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</si>
  <si>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</si>
  <si>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</si>
  <si>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</si>
  <si>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</si>
  <si>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</si>
  <si>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</si>
  <si>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</si>
  <si>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</si>
  <si>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</si>
  <si>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</si>
  <si>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</si>
  <si>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</si>
  <si>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</si>
  <si>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</si>
  <si>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</si>
  <si>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</si>
  <si>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</si>
  <si>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</si>
  <si>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</si>
  <si>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</si>
  <si>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</si>
  <si>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</si>
  <si>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</si>
  <si>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</si>
  <si>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</si>
  <si>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</si>
  <si>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</si>
  <si>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</si>
  <si>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</si>
  <si>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</si>
  <si>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</si>
  <si>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</si>
  <si>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</si>
  <si>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</si>
  <si>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</si>
  <si>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</si>
  <si>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</si>
  <si>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</si>
  <si>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</si>
  <si>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</si>
  <si>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</si>
  <si>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</si>
  <si>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</si>
  <si>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</si>
  <si>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</si>
  <si>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</si>
  <si>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</si>
  <si>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</si>
  <si>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</si>
  <si>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</si>
  <si>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</si>
  <si>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</si>
  <si>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</si>
  <si>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</si>
  <si>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</si>
  <si>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</si>
  <si>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</si>
  <si>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</si>
  <si>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</si>
  <si>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</si>
  <si>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</si>
  <si>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</si>
  <si>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</si>
  <si>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</si>
  <si>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</si>
  <si>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</si>
  <si>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</si>
  <si>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</si>
  <si>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</si>
  <si>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</si>
  <si>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</si>
  <si>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</si>
  <si>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</si>
  <si>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</si>
  <si>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</si>
  <si>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</si>
  <si>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</si>
  <si>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</si>
  <si>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</si>
  <si>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</si>
  <si>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</si>
  <si>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</si>
  <si>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</si>
  <si>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</si>
  <si>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</si>
  <si>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</si>
  <si>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</si>
  <si>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</si>
  <si>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</si>
  <si>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</si>
  <si>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</si>
  <si>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</si>
  <si>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</si>
  <si>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</si>
  <si>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</si>
  <si>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</si>
  <si>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</si>
  <si>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</si>
  <si>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</si>
  <si>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</si>
  <si>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</si>
  <si>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</si>
  <si>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</si>
  <si>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</si>
  <si>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</si>
  <si>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</si>
  <si>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</si>
  <si>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</si>
  <si>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</si>
  <si>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</si>
  <si>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</si>
  <si>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</si>
  <si>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</si>
  <si>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</si>
  <si>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</si>
  <si>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</si>
  <si>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</si>
  <si>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</si>
  <si>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</si>
  <si>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</si>
  <si>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</si>
  <si>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</si>
  <si>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</si>
  <si>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</si>
  <si>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</si>
  <si>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</si>
  <si>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</si>
  <si>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</si>
  <si>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</si>
  <si>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</si>
  <si>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</si>
  <si>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</si>
  <si>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</si>
  <si>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</si>
  <si>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</si>
  <si>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</si>
  <si>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</si>
  <si>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</si>
  <si>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</si>
  <si>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</si>
  <si>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</si>
  <si>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</si>
  <si>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</si>
  <si>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</si>
  <si>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</si>
  <si>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</si>
  <si>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</si>
  <si>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</si>
  <si>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</si>
  <si>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</si>
  <si>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</si>
  <si>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</si>
  <si>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</si>
  <si>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</si>
  <si>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</si>
  <si>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</si>
  <si>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</si>
  <si>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</si>
  <si>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</si>
  <si>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</si>
  <si>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</si>
  <si>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</si>
  <si>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</si>
  <si>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</si>
  <si>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</si>
  <si>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</si>
  <si>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</si>
  <si>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</si>
  <si>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</si>
  <si>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</si>
  <si>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</si>
  <si>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</si>
  <si>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</si>
  <si>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</si>
  <si>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</si>
  <si>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</si>
  <si>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</si>
  <si>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</si>
  <si>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</si>
  <si>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</si>
  <si>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</si>
  <si>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</si>
  <si>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</si>
  <si>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</si>
  <si>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</si>
  <si>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</si>
  <si>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</si>
  <si>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</si>
  <si>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</si>
  <si>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</si>
  <si>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</si>
  <si>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</si>
  <si>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</si>
  <si>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</si>
  <si>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</si>
  <si>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</si>
  <si>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</si>
  <si>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</si>
  <si>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</si>
  <si>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</si>
  <si>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</si>
  <si>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</si>
  <si>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</si>
  <si>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</si>
  <si>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</si>
  <si>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</si>
  <si>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</si>
  <si>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</si>
  <si>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</si>
  <si>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</si>
  <si>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</si>
  <si>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</si>
  <si>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</si>
  <si>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</si>
  <si>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</si>
  <si>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</si>
  <si>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</si>
  <si>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</si>
  <si>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</si>
  <si>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</si>
  <si>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</si>
  <si>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</si>
  <si>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</si>
  <si>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</si>
  <si>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</si>
  <si>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</si>
  <si>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</si>
  <si>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</si>
  <si>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</si>
  <si>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</si>
  <si>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</si>
  <si>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</si>
  <si>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</si>
  <si>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</si>
  <si>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</si>
  <si>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</si>
  <si>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</si>
  <si>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</si>
  <si>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</si>
  <si>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</si>
  <si>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</si>
  <si>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</si>
  <si>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</si>
  <si>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</si>
  <si>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</si>
  <si>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</si>
  <si>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</si>
  <si>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</si>
  <si>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</si>
  <si>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</si>
  <si>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</si>
  <si>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</si>
  <si>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</si>
  <si>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</si>
  <si>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</si>
  <si>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</si>
  <si>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</si>
  <si>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</si>
  <si>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</si>
  <si>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</si>
  <si>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</si>
  <si>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</si>
  <si>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</si>
  <si>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</si>
  <si>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</si>
  <si>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</si>
  <si>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</si>
  <si>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</si>
  <si>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</si>
  <si>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</si>
  <si>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</si>
  <si>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</si>
  <si>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</si>
  <si>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</si>
  <si>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</si>
  <si>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</si>
  <si>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</si>
  <si>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</si>
  <si>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</si>
  <si>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</si>
  <si>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</si>
  <si>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</si>
  <si>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</si>
  <si>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</si>
  <si>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</si>
  <si>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</si>
  <si>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</si>
  <si>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</si>
  <si>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</si>
  <si>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</si>
  <si>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</si>
  <si>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</si>
  <si>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</si>
  <si>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</si>
  <si>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</si>
  <si>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</si>
  <si>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</si>
  <si>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</si>
  <si>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</si>
  <si>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</si>
  <si>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</si>
  <si>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</si>
  <si>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</si>
  <si>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</si>
  <si>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</si>
  <si>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</si>
  <si>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</si>
  <si>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</si>
  <si>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</si>
  <si>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</si>
  <si>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</si>
  <si>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</si>
  <si>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</si>
  <si>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</si>
  <si>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</si>
  <si>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</si>
  <si>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</si>
  <si>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</si>
  <si>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</si>
  <si>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</si>
  <si>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</si>
  <si>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</si>
  <si>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</si>
  <si>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</si>
  <si>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</si>
  <si>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</si>
  <si>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</si>
  <si>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</si>
  <si>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</si>
  <si>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</si>
  <si>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</si>
  <si>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</si>
  <si>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</si>
  <si>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</si>
  <si>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</si>
  <si>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</si>
  <si>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</si>
  <si>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</si>
  <si>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</si>
  <si>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</si>
  <si>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</si>
  <si>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</si>
  <si>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</si>
  <si>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</si>
  <si>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</si>
  <si>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</si>
  <si>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</si>
  <si>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</si>
  <si>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</si>
  <si>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</si>
  <si>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</si>
  <si>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</si>
  <si>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</si>
  <si>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</si>
  <si>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</si>
  <si>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</si>
  <si>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</si>
  <si>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</si>
  <si>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</si>
  <si>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</si>
  <si>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</si>
  <si>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</si>
  <si>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</si>
  <si>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</si>
  <si>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</si>
  <si>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</si>
  <si>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</si>
  <si>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</si>
  <si>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</si>
  <si>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</si>
  <si>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</si>
  <si>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</si>
  <si>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</si>
  <si>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</si>
  <si>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</si>
  <si>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</si>
  <si>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</si>
  <si>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</si>
  <si>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</si>
  <si>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</si>
  <si>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</si>
  <si>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</si>
  <si>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</si>
  <si>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</si>
  <si>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</si>
  <si>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</si>
  <si>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</si>
  <si>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</si>
  <si>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</si>
  <si>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</si>
  <si>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</si>
  <si>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</si>
  <si>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</si>
  <si>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</si>
  <si>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</si>
  <si>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</si>
  <si>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</si>
  <si>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</si>
  <si>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</si>
  <si>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</si>
  <si>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</si>
  <si>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</si>
  <si>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</si>
  <si>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</si>
  <si>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</si>
  <si>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</si>
  <si>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</si>
  <si>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</si>
  <si>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</si>
  <si>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</si>
  <si>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</si>
  <si>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</si>
  <si>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</si>
  <si>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</si>
  <si>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</si>
  <si>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</si>
  <si>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</si>
  <si>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</si>
  <si>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</si>
  <si>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</si>
  <si>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</si>
  <si>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</si>
  <si>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</si>
  <si>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</si>
  <si>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</si>
  <si>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</si>
  <si>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</si>
  <si>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</si>
  <si>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</si>
  <si>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</si>
  <si>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</si>
  <si>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</si>
  <si>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</si>
  <si>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</si>
  <si>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</si>
  <si>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</si>
  <si>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</si>
  <si>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</si>
  <si>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</si>
  <si>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</si>
  <si>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</si>
  <si>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</si>
  <si>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</si>
  <si>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</si>
  <si>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</si>
  <si>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</si>
  <si>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</si>
  <si>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</si>
  <si>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</si>
  <si>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</si>
  <si>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</si>
  <si>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</si>
  <si>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</si>
  <si>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</si>
  <si>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</si>
  <si>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</si>
  <si>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</si>
  <si>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</si>
  <si>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</si>
  <si>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</si>
  <si>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</si>
  <si>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</si>
  <si>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</si>
  <si>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</si>
  <si>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</si>
  <si>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</si>
  <si>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</si>
  <si>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</si>
  <si>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</si>
  <si>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</si>
  <si>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</si>
  <si>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</si>
  <si>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</si>
  <si>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</si>
  <si>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</si>
  <si>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</si>
  <si>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</si>
  <si>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</si>
  <si>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</si>
  <si>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</si>
  <si>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</si>
  <si>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</si>
  <si>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</si>
  <si>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</si>
  <si>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</si>
  <si>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</si>
  <si>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</si>
  <si>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</si>
  <si>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</si>
  <si>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</si>
  <si>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</si>
  <si>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</si>
  <si>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</si>
  <si>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</si>
  <si>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</si>
  <si>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</si>
  <si>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</si>
  <si>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</si>
  <si>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</si>
  <si>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</si>
  <si>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</si>
  <si>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</si>
  <si>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</si>
  <si>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</si>
  <si>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</si>
  <si>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</si>
  <si>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</si>
  <si>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</si>
  <si>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</si>
  <si>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</si>
  <si>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</si>
  <si>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</si>
  <si>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</si>
  <si>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</si>
  <si>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</si>
  <si>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</si>
  <si>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</si>
  <si>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</si>
  <si>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</si>
  <si>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</si>
  <si>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</si>
  <si>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</si>
  <si>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</si>
  <si>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</si>
  <si>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</si>
  <si>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</si>
  <si>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</si>
  <si>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</si>
  <si>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</si>
  <si>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</si>
  <si>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</si>
  <si>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</si>
  <si>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</si>
  <si>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</si>
  <si>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</si>
  <si>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</si>
  <si>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</si>
  <si>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</si>
  <si>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</si>
  <si>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</si>
  <si>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</si>
  <si>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</si>
  <si>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</si>
  <si>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</si>
  <si>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</si>
  <si>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</si>
  <si>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</si>
  <si>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</si>
  <si>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</si>
  <si>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</si>
  <si>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</si>
  <si>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</si>
  <si>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</si>
  <si>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</si>
  <si>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</si>
  <si>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</si>
  <si>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</si>
  <si>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</si>
  <si>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</si>
  <si>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</si>
  <si>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</si>
  <si>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</si>
  <si>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</si>
  <si>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</si>
  <si>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</si>
  <si>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</si>
  <si>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</si>
  <si>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</si>
  <si>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</si>
  <si>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</si>
  <si>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</si>
  <si>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</si>
  <si>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</si>
  <si>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</si>
  <si>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</si>
  <si>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</si>
  <si>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</si>
  <si>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</si>
  <si>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</si>
  <si>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</si>
  <si>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</si>
  <si>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</si>
  <si>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</si>
  <si>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</si>
  <si>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</si>
  <si>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</si>
  <si>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</si>
  <si>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</si>
  <si>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</si>
  <si>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</si>
  <si>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</si>
  <si>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</si>
  <si>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</si>
  <si>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</si>
  <si>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</si>
  <si>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</si>
  <si>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</si>
  <si>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</si>
  <si>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</si>
  <si>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</si>
  <si>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</si>
  <si>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</si>
  <si>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</si>
  <si>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</si>
  <si>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</si>
  <si>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</si>
  <si>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</si>
  <si>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</si>
  <si>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</si>
  <si>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</si>
  <si>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</si>
  <si>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</si>
  <si>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</si>
  <si>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</si>
  <si>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</si>
  <si>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</si>
  <si>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</si>
  <si>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</si>
  <si>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</si>
  <si>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</si>
  <si>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</si>
  <si>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</si>
  <si>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</si>
  <si>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</si>
  <si>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</si>
  <si>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</si>
  <si>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</si>
  <si>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</si>
  <si>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</si>
  <si>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</si>
  <si>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</si>
  <si>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</si>
  <si>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</si>
  <si>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</si>
  <si>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</si>
  <si>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</si>
  <si>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</si>
  <si>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</si>
  <si>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</si>
  <si>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</si>
  <si>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</si>
  <si>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</si>
  <si>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</si>
  <si>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</si>
  <si>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</si>
  <si>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</si>
  <si>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</si>
  <si>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</si>
  <si>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</si>
  <si>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</si>
  <si>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</si>
  <si>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</si>
  <si>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</si>
  <si>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</si>
  <si>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</si>
  <si>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</si>
  <si>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</si>
  <si>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</si>
  <si>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</si>
  <si>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</si>
  <si>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</si>
  <si>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</si>
  <si>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</si>
  <si>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</si>
  <si>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</si>
  <si>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</si>
  <si>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</si>
  <si>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</si>
  <si>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</si>
  <si>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</si>
  <si>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</si>
  <si>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</si>
  <si>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</si>
  <si>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</si>
  <si>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</si>
  <si>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</si>
  <si>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</si>
  <si>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</si>
  <si>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</si>
  <si>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</si>
  <si>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</si>
  <si>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</si>
  <si>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</si>
  <si>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</si>
  <si>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</si>
  <si>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</si>
  <si>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</si>
  <si>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</si>
  <si>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</si>
  <si>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</si>
  <si>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</si>
  <si>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</si>
  <si>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</si>
  <si>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</si>
  <si>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</si>
  <si>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</si>
  <si>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</si>
  <si>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</si>
  <si>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</si>
  <si>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</si>
  <si>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</si>
  <si>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</si>
  <si>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</si>
  <si>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</si>
  <si>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</si>
  <si>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</si>
  <si>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</si>
  <si>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</si>
  <si>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</si>
  <si>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</si>
  <si>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</si>
  <si>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</si>
  <si>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</si>
  <si>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</si>
  <si>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</si>
  <si>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</si>
  <si>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</si>
  <si>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</si>
  <si>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</si>
  <si>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</si>
  <si>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</si>
  <si>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</si>
  <si>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</si>
  <si>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</si>
  <si>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</si>
  <si>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</si>
  <si>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</si>
  <si>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</si>
  <si>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</si>
  <si>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</si>
  <si>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</si>
  <si>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</si>
  <si>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</si>
  <si>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</si>
  <si>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</si>
  <si>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</si>
  <si>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</si>
  <si>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</si>
  <si>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</si>
  <si>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</si>
  <si>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</si>
  <si>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</si>
  <si>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</si>
  <si>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</si>
  <si>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</si>
  <si>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</si>
  <si>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</si>
  <si>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</si>
  <si>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</si>
  <si>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</si>
  <si>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</si>
  <si>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</si>
  <si>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</si>
  <si>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</si>
  <si>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</si>
  <si>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</si>
  <si>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</si>
  <si>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</si>
  <si>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</si>
  <si>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</si>
  <si>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</si>
  <si>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</si>
  <si>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</si>
  <si>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</si>
  <si>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</si>
  <si>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</si>
  <si>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</si>
  <si>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</si>
  <si>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</si>
  <si>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</si>
  <si>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</si>
  <si>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</si>
  <si>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</si>
  <si>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</si>
  <si>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</si>
  <si>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</si>
  <si>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</si>
  <si>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</si>
  <si>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</si>
  <si>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</si>
  <si>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</si>
  <si>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</si>
  <si>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</si>
  <si>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</si>
  <si>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</si>
  <si>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</si>
  <si>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</si>
  <si>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</si>
  <si>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</si>
  <si>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</si>
  <si>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</si>
  <si>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</si>
  <si>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</si>
  <si>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</si>
  <si>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</si>
  <si>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</si>
  <si>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</si>
  <si>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</si>
  <si>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</si>
  <si>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</si>
  <si>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</si>
  <si>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</si>
  <si>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</si>
  <si>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</si>
  <si>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</si>
  <si>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</si>
  <si>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</si>
  <si>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</si>
  <si>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</si>
  <si>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</si>
  <si>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</si>
  <si>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</si>
  <si>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</si>
  <si>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</si>
  <si>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</si>
  <si>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</si>
  <si>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</si>
  <si>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</si>
  <si>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</si>
  <si>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</si>
  <si>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</si>
  <si>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</si>
  <si>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</si>
  <si>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</si>
  <si>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</si>
  <si>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</si>
  <si>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</si>
  <si>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</si>
  <si>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</si>
  <si>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</si>
  <si>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</si>
  <si>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</si>
  <si>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</si>
  <si>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</si>
  <si>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</si>
  <si>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</si>
  <si>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</si>
  <si>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</si>
  <si>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</si>
  <si>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</si>
  <si>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</si>
  <si>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</si>
  <si>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</si>
  <si>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</si>
  <si>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</si>
  <si>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</si>
  <si>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</si>
  <si>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</si>
  <si>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</si>
  <si>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</si>
  <si>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</si>
  <si>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</si>
  <si>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</si>
  <si>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</si>
  <si>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</si>
  <si>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</si>
  <si>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</si>
  <si>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</si>
  <si>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</si>
  <si>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</si>
  <si>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</si>
  <si>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</si>
  <si>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</si>
  <si>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</si>
  <si>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</si>
  <si>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</si>
  <si>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</si>
  <si>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</si>
  <si>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</si>
  <si>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</si>
  <si>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</si>
  <si>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</si>
  <si>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</si>
  <si>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</si>
  <si>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</si>
  <si>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</si>
  <si>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</si>
  <si>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</si>
  <si>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</si>
  <si>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</si>
  <si>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</si>
  <si>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</si>
  <si>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</si>
  <si>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</si>
  <si>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</si>
  <si>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</si>
  <si>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</si>
  <si>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</si>
  <si>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</si>
  <si>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</si>
  <si>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</si>
  <si>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</si>
  <si>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</si>
  <si>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</si>
  <si>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</si>
  <si>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</si>
  <si>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</si>
  <si>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</si>
  <si>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</si>
  <si>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</si>
  <si>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</si>
  <si>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</si>
  <si>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</si>
  <si>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</si>
  <si>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</si>
  <si>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</si>
  <si>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</si>
  <si>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</si>
  <si>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</si>
  <si>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</si>
  <si>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</si>
  <si>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</si>
  <si>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</si>
  <si>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</si>
  <si>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</si>
  <si>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</si>
  <si>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</si>
  <si>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</si>
  <si>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</si>
  <si>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</si>
  <si>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</si>
  <si>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</si>
  <si>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</si>
  <si>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</si>
  <si>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</si>
  <si>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</si>
  <si>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</si>
  <si>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</si>
  <si>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</si>
  <si>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</si>
  <si>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</si>
  <si>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</si>
  <si>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</si>
  <si>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</si>
  <si>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</si>
  <si>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</si>
  <si>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</si>
  <si>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</si>
  <si>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</si>
  <si>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</si>
  <si>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</si>
  <si>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</si>
  <si>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</si>
  <si>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</si>
  <si>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</si>
  <si>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</si>
  <si>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</si>
  <si>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</si>
  <si>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</si>
  <si>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</si>
  <si>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</si>
  <si>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</si>
  <si>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</si>
  <si>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</si>
  <si>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</si>
  <si>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</si>
  <si>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</si>
  <si>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</si>
  <si>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</si>
  <si>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</si>
  <si>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</si>
  <si>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</si>
  <si>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</si>
  <si>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</si>
  <si>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</si>
  <si>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</si>
  <si>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</si>
  <si>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</si>
  <si>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</si>
  <si>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</si>
  <si>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</si>
  <si>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</si>
  <si>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</si>
  <si>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</si>
  <si>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</si>
  <si>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</si>
  <si>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</si>
  <si>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</si>
  <si>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</si>
  <si>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</si>
  <si>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</si>
  <si>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</si>
  <si>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</si>
  <si>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</si>
  <si>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</si>
  <si>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</si>
  <si>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</si>
  <si>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</si>
  <si>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</si>
  <si>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</si>
  <si>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</si>
  <si>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</si>
  <si>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</si>
  <si>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</si>
  <si>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</si>
  <si>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</si>
  <si>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</si>
  <si>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</si>
  <si>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</si>
  <si>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</si>
  <si>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</si>
  <si>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</si>
  <si>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</si>
  <si>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</si>
  <si>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</si>
  <si>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</si>
  <si>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</si>
  <si>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</si>
  <si>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</si>
  <si>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</si>
  <si>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</si>
  <si>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</si>
  <si>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</si>
  <si>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</si>
  <si>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</si>
  <si>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</si>
  <si>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</si>
  <si>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</si>
  <si>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</si>
  <si>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</si>
  <si>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</si>
  <si>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</si>
  <si>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</si>
  <si>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</si>
  <si>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</si>
  <si>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</si>
  <si>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</si>
  <si>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</si>
  <si>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</si>
  <si>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</si>
  <si>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</si>
  <si>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</si>
  <si>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</si>
  <si>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</si>
  <si>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</si>
  <si>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</si>
  <si>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</si>
  <si>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</si>
  <si>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</si>
  <si>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</si>
  <si>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</si>
  <si>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</si>
  <si>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</si>
  <si>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</si>
  <si>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</si>
  <si>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</si>
  <si>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</si>
  <si>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</si>
  <si>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</si>
  <si>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</si>
  <si>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</si>
  <si>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</si>
  <si>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</si>
  <si>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</si>
  <si>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</si>
  <si>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</si>
  <si>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</si>
  <si>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</si>
  <si>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</si>
  <si>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</si>
  <si>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</si>
  <si>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</si>
  <si>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</si>
  <si>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</si>
  <si>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</si>
  <si>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</si>
  <si>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</si>
  <si>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</si>
  <si>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</si>
  <si>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</si>
  <si>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</si>
  <si>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</si>
  <si>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</si>
  <si>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</si>
  <si>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</si>
  <si>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</si>
  <si>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</si>
  <si>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</si>
  <si>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</si>
  <si>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</si>
  <si>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</si>
  <si>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</si>
  <si>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</si>
  <si>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</si>
  <si>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</si>
  <si>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</si>
  <si>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</si>
  <si>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</si>
  <si>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</si>
  <si>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</si>
  <si>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</si>
  <si>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</si>
  <si>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</si>
  <si>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</si>
  <si>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</si>
  <si>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</si>
  <si>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</si>
  <si>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</si>
  <si>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</si>
  <si>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</si>
  <si>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</si>
  <si>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</si>
  <si>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</si>
  <si>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</si>
  <si>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</si>
  <si>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</si>
  <si>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</si>
  <si>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</si>
  <si>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</si>
  <si>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</si>
  <si>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</si>
  <si>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</si>
  <si>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</si>
  <si>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</si>
  <si>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</si>
  <si>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</si>
  <si>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</si>
  <si>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</si>
  <si>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</si>
  <si>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</si>
  <si>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</si>
  <si>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</si>
  <si>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</si>
  <si>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</si>
  <si>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</si>
  <si>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</si>
  <si>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</si>
  <si>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</si>
  <si>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</si>
  <si>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</si>
  <si>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</si>
  <si>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</si>
  <si>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</si>
  <si>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</si>
  <si>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</si>
  <si>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</si>
  <si>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</si>
  <si>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</si>
  <si>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</si>
  <si>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</si>
  <si>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</si>
  <si>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</si>
  <si>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</si>
  <si>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</si>
  <si>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</si>
  <si>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</si>
  <si>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</si>
  <si>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</si>
  <si>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</si>
  <si>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</si>
  <si>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</si>
  <si>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</si>
  <si>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</si>
  <si>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</si>
  <si>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</si>
  <si>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</si>
  <si>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</si>
  <si>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</si>
  <si>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</si>
  <si>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</si>
  <si>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</si>
  <si>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</si>
  <si>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</si>
  <si>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</si>
  <si>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</si>
  <si>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</si>
  <si>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</si>
  <si>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</si>
  <si>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</si>
  <si>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</si>
  <si>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</si>
  <si>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</si>
  <si>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</si>
  <si>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</si>
  <si>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</si>
  <si>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</si>
  <si>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</si>
  <si>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</si>
  <si>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</si>
  <si>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</si>
  <si>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</si>
  <si>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</si>
  <si>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</si>
  <si>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</si>
  <si>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</si>
  <si>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</si>
  <si>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</si>
  <si>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</si>
  <si>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</si>
  <si>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</si>
  <si>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</si>
  <si>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</si>
  <si>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</si>
  <si>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</si>
  <si>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</si>
  <si>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</si>
  <si>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</si>
  <si>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</si>
  <si>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</si>
  <si>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</si>
  <si>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</si>
  <si>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</si>
  <si>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</si>
  <si>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</si>
  <si>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</si>
  <si>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</si>
  <si>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</si>
  <si>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</si>
  <si>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</si>
  <si>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</si>
  <si>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</si>
  <si>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</si>
  <si>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</si>
  <si>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</si>
  <si>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</si>
  <si>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</si>
  <si>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</si>
  <si>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</si>
  <si>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</si>
  <si>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</si>
  <si>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</si>
  <si>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</si>
  <si>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</si>
  <si>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</si>
  <si>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</si>
  <si>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</si>
  <si>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</si>
  <si>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</si>
  <si>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</si>
  <si>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</si>
  <si>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</si>
  <si>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</si>
  <si>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</si>
  <si>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</si>
  <si>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</si>
  <si>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</si>
  <si>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</si>
  <si>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</si>
  <si>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</si>
  <si>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</si>
  <si>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</si>
  <si>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</si>
  <si>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</si>
  <si>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</si>
  <si>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</si>
  <si>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</si>
  <si>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</si>
  <si>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</si>
  <si>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</si>
  <si>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</si>
  <si>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</si>
  <si>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</si>
  <si>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</si>
  <si>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</si>
  <si>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</si>
  <si>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</si>
  <si>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</si>
  <si>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</si>
  <si>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</si>
  <si>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</si>
  <si>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</si>
  <si>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</si>
  <si>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</si>
  <si>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</si>
  <si>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</si>
  <si>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</si>
  <si>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</si>
  <si>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</si>
  <si>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</si>
  <si>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</si>
  <si>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</si>
  <si>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</si>
  <si>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</si>
  <si>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</si>
  <si>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</si>
  <si>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</si>
  <si>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</si>
  <si>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</si>
  <si>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</si>
  <si>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</si>
  <si>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</si>
  <si>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</si>
  <si>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</si>
  <si>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</si>
  <si>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</si>
  <si>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</si>
  <si>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</si>
  <si>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</si>
  <si>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</si>
  <si>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</si>
  <si>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</si>
  <si>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</si>
  <si>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</si>
  <si>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</si>
  <si>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</si>
  <si>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</si>
  <si>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</si>
  <si>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</si>
  <si>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</si>
  <si>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</si>
  <si>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</si>
  <si>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</si>
  <si>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</si>
  <si>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</si>
  <si>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</si>
  <si>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</si>
  <si>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</si>
  <si>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</si>
  <si>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</si>
  <si>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</si>
  <si>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</si>
  <si>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</si>
  <si>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</si>
  <si>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</si>
  <si>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</si>
  <si>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</si>
  <si>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</si>
  <si>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</si>
  <si>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</si>
  <si>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</si>
  <si>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</si>
  <si>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</si>
  <si>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</si>
  <si>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</si>
  <si>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</si>
  <si>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</si>
  <si>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</si>
  <si>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</si>
  <si>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</si>
  <si>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</si>
  <si>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</si>
  <si>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</si>
  <si>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</si>
  <si>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</si>
  <si>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</si>
  <si>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</si>
  <si>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</si>
  <si>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</si>
  <si>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</si>
  <si>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</si>
  <si>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</si>
  <si>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</si>
  <si>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</si>
  <si>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</si>
  <si>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</si>
  <si>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</si>
  <si>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</si>
  <si>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</si>
  <si>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</si>
  <si>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</si>
  <si>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</si>
  <si>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</si>
  <si>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</si>
  <si>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</si>
  <si>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</si>
  <si>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</si>
  <si>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</si>
  <si>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</si>
  <si>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</si>
  <si>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</si>
  <si>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</si>
  <si>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</si>
  <si>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</si>
  <si>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</si>
  <si>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</si>
  <si>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</si>
  <si>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</si>
  <si>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</si>
  <si>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</si>
  <si>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</si>
  <si>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</si>
  <si>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</si>
  <si>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</si>
  <si>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</si>
  <si>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</si>
  <si>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</si>
  <si>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</si>
  <si>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</si>
  <si>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</si>
  <si>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</si>
  <si>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</si>
  <si>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</si>
  <si>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</si>
  <si>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</si>
  <si>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</si>
  <si>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</si>
  <si>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</si>
  <si>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</si>
  <si>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</si>
  <si>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</si>
  <si>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</si>
  <si>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</si>
  <si>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</si>
  <si>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</si>
  <si>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</si>
  <si>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</si>
  <si>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</si>
  <si>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</si>
  <si>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</si>
  <si>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</si>
  <si>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</si>
  <si>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</si>
  <si>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</si>
  <si>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</si>
  <si>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</si>
  <si>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</si>
  <si>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</si>
  <si>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</si>
  <si>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</si>
  <si>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</si>
  <si>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</si>
  <si>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</si>
  <si>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</si>
  <si>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</si>
  <si>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</si>
  <si>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</si>
  <si>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</si>
  <si>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</si>
  <si>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</si>
  <si>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</si>
  <si>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</si>
  <si>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</si>
  <si>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</si>
  <si>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</si>
  <si>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</si>
  <si>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</si>
  <si>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</si>
  <si>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</si>
  <si>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</si>
  <si>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</si>
  <si>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</si>
  <si>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</si>
  <si>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</si>
  <si>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</si>
  <si>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</si>
  <si>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</si>
  <si>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</si>
  <si>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</si>
  <si>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</si>
  <si>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</si>
  <si>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</si>
  <si>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</si>
  <si>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</si>
  <si>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</si>
  <si>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</si>
  <si>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</si>
  <si>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</si>
  <si>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</si>
  <si>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</si>
  <si>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</si>
  <si>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</si>
  <si>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</si>
  <si>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</si>
  <si>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</si>
  <si>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</si>
  <si>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</si>
  <si>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</si>
  <si>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</si>
  <si>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</si>
  <si>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</si>
  <si>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</si>
  <si>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</si>
  <si>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</si>
  <si>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</si>
  <si>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</si>
  <si>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</si>
  <si>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</si>
  <si>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</si>
  <si>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</si>
  <si>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</si>
  <si>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</si>
  <si>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</si>
  <si>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</si>
  <si>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</si>
  <si>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</si>
  <si>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</si>
  <si>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</si>
  <si>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</si>
  <si>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</si>
  <si>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</si>
  <si>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</si>
  <si>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</si>
  <si>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</si>
  <si>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</si>
  <si>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</si>
  <si>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</si>
  <si>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</si>
  <si>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</si>
  <si>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</si>
  <si>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</si>
  <si>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</si>
  <si>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</si>
  <si>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</si>
  <si>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</si>
  <si>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</si>
  <si>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</si>
  <si>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</si>
  <si>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</si>
  <si>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</si>
  <si>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</si>
  <si>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</si>
  <si>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</si>
  <si>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</si>
  <si>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</si>
  <si>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</si>
  <si>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</si>
  <si>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</si>
  <si>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</si>
  <si>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</si>
  <si>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</si>
  <si>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</si>
  <si>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</si>
  <si>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</si>
  <si>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</si>
  <si>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</si>
  <si>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</si>
  <si>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</si>
  <si>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</si>
  <si>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</si>
  <si>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</si>
  <si>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</si>
  <si>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</si>
  <si>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</si>
  <si>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</si>
  <si>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</si>
  <si>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</si>
  <si>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</si>
  <si>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</si>
  <si>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</si>
  <si>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</si>
  <si>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</si>
  <si>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</si>
  <si>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</si>
  <si>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</si>
  <si>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</si>
  <si>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</si>
  <si>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</si>
  <si>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</si>
  <si>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</si>
  <si>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</si>
  <si>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</si>
  <si>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</si>
  <si>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</si>
  <si>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</si>
  <si>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</si>
  <si>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</si>
  <si>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</si>
  <si>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</si>
  <si>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</si>
  <si>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</si>
  <si>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</si>
  <si>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</si>
  <si>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</si>
  <si>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</si>
  <si>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</si>
  <si>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</si>
  <si>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</si>
  <si>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</si>
  <si>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</si>
  <si>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</si>
  <si>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</si>
  <si>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</si>
  <si>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</si>
  <si>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</si>
  <si>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</si>
  <si>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</si>
  <si>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</si>
  <si>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</si>
  <si>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</si>
  <si>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</si>
  <si>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</si>
  <si>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</si>
  <si>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</si>
  <si>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</si>
  <si>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</si>
  <si>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</si>
  <si>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</si>
  <si>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</si>
  <si>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</si>
  <si>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</si>
  <si>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</si>
  <si>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</si>
  <si>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</si>
  <si>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</si>
  <si>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</si>
  <si>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</si>
  <si>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</si>
  <si>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</si>
  <si>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</si>
  <si>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</si>
  <si>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</si>
  <si>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</si>
  <si>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</si>
  <si>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</si>
  <si>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</si>
  <si>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</si>
  <si>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</si>
  <si>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</si>
  <si>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</si>
  <si>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</si>
  <si>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</si>
  <si>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</si>
  <si>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</si>
  <si>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</si>
  <si>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</si>
  <si>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</si>
  <si>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</si>
  <si>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</si>
  <si>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</si>
  <si>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</si>
  <si>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</si>
  <si>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</si>
  <si>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</si>
  <si>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</si>
  <si>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</si>
  <si>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</si>
  <si>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</si>
  <si>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</si>
  <si>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</si>
  <si>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</si>
  <si>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</si>
  <si>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</si>
  <si>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</si>
  <si>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</si>
  <si>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</si>
  <si>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</si>
  <si>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</si>
  <si>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</si>
  <si>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</si>
  <si>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</si>
  <si>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</si>
  <si>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</si>
  <si>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</si>
  <si>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</si>
  <si>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</si>
  <si>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</si>
  <si>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</si>
  <si>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</si>
  <si>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</si>
  <si>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</si>
  <si>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</si>
  <si>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</si>
  <si>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</si>
  <si>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</si>
  <si>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</si>
  <si>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</si>
  <si>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</si>
  <si>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</si>
  <si>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</si>
  <si>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</si>
  <si>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</si>
  <si>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</si>
  <si>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</si>
  <si>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</si>
  <si>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</si>
  <si>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</si>
  <si>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</si>
  <si>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</si>
  <si>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</si>
  <si>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</si>
  <si>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</si>
  <si>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</si>
  <si>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</si>
  <si>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</si>
  <si>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</si>
  <si>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</si>
  <si>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</si>
  <si>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</si>
  <si>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</si>
  <si>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</si>
  <si>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</si>
  <si>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</si>
  <si>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</si>
  <si>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</si>
  <si>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</si>
  <si>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</si>
  <si>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</si>
  <si>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</si>
  <si>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</si>
  <si>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</si>
  <si>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</si>
  <si>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</si>
  <si>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</si>
  <si>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</si>
  <si>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</si>
  <si>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</si>
  <si>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</si>
  <si>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</si>
  <si>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</si>
  <si>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</si>
  <si>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</si>
  <si>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</si>
  <si>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</si>
  <si>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</si>
  <si>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</si>
  <si>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</si>
  <si>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</si>
  <si>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</si>
  <si>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</si>
  <si>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</si>
  <si>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</si>
  <si>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</si>
  <si>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</si>
  <si>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</si>
  <si>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</si>
  <si>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</si>
  <si>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</si>
  <si>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</si>
  <si>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</si>
  <si>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</si>
  <si>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</si>
  <si>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</si>
  <si>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</si>
  <si>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</si>
  <si>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</si>
  <si>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</si>
  <si>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</si>
  <si>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</si>
  <si>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</si>
  <si>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</si>
  <si>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</si>
  <si>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</si>
  <si>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</si>
  <si>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</si>
  <si>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</si>
  <si>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</si>
  <si>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</si>
  <si>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</si>
  <si>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</si>
  <si>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</si>
  <si>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</si>
  <si>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</si>
  <si>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</si>
  <si>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</si>
  <si>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</si>
  <si>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</si>
  <si>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</si>
  <si>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</si>
  <si>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</si>
  <si>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</si>
  <si>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</si>
  <si>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</si>
  <si>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</si>
  <si>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</si>
  <si>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</si>
  <si>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</si>
  <si>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</si>
  <si>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</si>
  <si>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</si>
  <si>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</si>
  <si>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</si>
  <si>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</si>
  <si>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</si>
  <si>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</si>
  <si>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</si>
  <si>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</si>
  <si>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</si>
  <si>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</si>
  <si>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</si>
  <si>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</si>
  <si>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</si>
  <si>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</si>
  <si>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</si>
  <si>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</si>
  <si>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</si>
  <si>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</si>
  <si>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</si>
  <si>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</si>
  <si>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</si>
  <si>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</si>
  <si>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</si>
  <si>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</si>
  <si>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</si>
  <si>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</si>
  <si>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</si>
  <si>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</si>
  <si>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</si>
  <si>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</si>
  <si>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</si>
  <si>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</si>
  <si>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</si>
  <si>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</si>
  <si>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</si>
  <si>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</si>
  <si>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</si>
  <si>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</si>
  <si>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</si>
  <si>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</si>
  <si>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</si>
  <si>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</si>
  <si>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</si>
  <si>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</si>
  <si>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</si>
  <si>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</si>
  <si>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</si>
  <si>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</si>
  <si>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</si>
  <si>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</si>
  <si>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</si>
  <si>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</si>
  <si>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</si>
  <si>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</si>
  <si>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</si>
  <si>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</si>
  <si>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</si>
  <si>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</si>
  <si>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</si>
  <si>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</si>
  <si>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</si>
  <si>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</si>
  <si>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</si>
  <si>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</si>
  <si>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</si>
  <si>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</si>
  <si>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</si>
  <si>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</si>
  <si>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</si>
  <si>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</si>
  <si>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</si>
  <si>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</si>
  <si>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</si>
  <si>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</si>
  <si>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</si>
  <si>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</si>
  <si>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</si>
  <si>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</si>
  <si>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</si>
  <si>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</si>
  <si>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</si>
  <si>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</si>
  <si>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</si>
  <si>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</si>
  <si>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</si>
  <si>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</si>
  <si>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</si>
  <si>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</si>
  <si>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</si>
  <si>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</si>
  <si>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</si>
  <si>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</si>
  <si>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</si>
  <si>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</si>
  <si>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</si>
  <si>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</si>
  <si>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</si>
  <si>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</si>
  <si>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</si>
  <si>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</si>
  <si>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</si>
  <si>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</si>
  <si>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</si>
  <si>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</si>
  <si>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</si>
  <si>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</si>
  <si>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</si>
  <si>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</si>
  <si>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</si>
  <si>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</si>
  <si>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</si>
  <si>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</si>
  <si>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</si>
  <si>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</si>
  <si>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</si>
  <si>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</si>
  <si>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</si>
  <si>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</si>
  <si>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</si>
  <si>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</si>
  <si>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</si>
  <si>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</si>
  <si>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</si>
  <si>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</si>
  <si>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</si>
  <si>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</si>
  <si>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</si>
  <si>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</si>
  <si>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</si>
  <si>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</si>
  <si>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</si>
  <si>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</si>
  <si>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</si>
  <si>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</si>
  <si>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</si>
  <si>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</si>
  <si>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</si>
  <si>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</si>
  <si>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</si>
  <si>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</si>
  <si>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</si>
  <si>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</si>
  <si>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</si>
  <si>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</si>
  <si>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</si>
  <si>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</si>
  <si>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</si>
  <si>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</si>
  <si>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</si>
  <si>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</si>
  <si>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</si>
  <si>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</si>
  <si>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</si>
  <si>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</si>
  <si>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</si>
  <si>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</si>
  <si>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</si>
  <si>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</si>
  <si>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</si>
  <si>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</si>
  <si>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</si>
  <si>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</si>
  <si>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</si>
  <si>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</si>
  <si>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</si>
  <si>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</si>
  <si>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</si>
  <si>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</si>
  <si>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</si>
  <si>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</si>
  <si>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</si>
  <si>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</si>
  <si>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</si>
  <si>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</si>
  <si>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</si>
  <si>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</si>
  <si>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</si>
  <si>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</si>
  <si>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</si>
  <si>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</si>
  <si>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</si>
  <si>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</si>
  <si>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</si>
  <si>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</si>
  <si>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</si>
  <si>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</si>
  <si>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</si>
  <si>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</si>
  <si>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</si>
  <si>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</si>
  <si>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</si>
  <si>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</si>
  <si>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</si>
  <si>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</si>
  <si>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</si>
  <si>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</si>
  <si>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</si>
  <si>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</si>
  <si>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</si>
  <si>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</si>
  <si>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</si>
  <si>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</si>
  <si>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</si>
  <si>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</si>
  <si>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</si>
  <si>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</si>
  <si>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</si>
  <si>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</si>
  <si>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</si>
  <si>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</si>
  <si>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</si>
  <si>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</si>
  <si>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</si>
  <si>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</si>
  <si>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</si>
  <si>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</si>
  <si>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</si>
  <si>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</si>
  <si>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</si>
  <si>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</si>
  <si>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</si>
  <si>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</si>
  <si>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</si>
  <si>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</si>
  <si>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</si>
  <si>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</si>
  <si>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</si>
  <si>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</si>
  <si>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</si>
  <si>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</si>
  <si>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</si>
  <si>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</si>
  <si>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</si>
  <si>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</si>
  <si>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</si>
  <si>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</si>
  <si>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</si>
  <si>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</si>
  <si>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</si>
  <si>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</si>
  <si>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</si>
  <si>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</si>
  <si>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</si>
  <si>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</si>
  <si>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</si>
  <si>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</si>
  <si>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</si>
  <si>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</si>
  <si>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</si>
  <si>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</si>
  <si>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</si>
  <si>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</si>
  <si>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</si>
  <si>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</si>
  <si>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</si>
  <si>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</si>
  <si>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</si>
  <si>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</si>
  <si>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</si>
  <si>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</si>
  <si>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</si>
  <si>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</si>
  <si>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</si>
  <si>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</si>
  <si>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</si>
  <si>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</si>
  <si>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</si>
  <si>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</si>
  <si>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</si>
  <si>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</si>
  <si>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</si>
  <si>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</si>
  <si>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</si>
  <si>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</si>
  <si>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</si>
  <si>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</si>
  <si>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</si>
  <si>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</si>
  <si>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</si>
  <si>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</si>
  <si>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</si>
  <si>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</si>
  <si>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</si>
  <si>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</si>
  <si>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</si>
  <si>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</si>
  <si>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</si>
  <si>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</si>
  <si>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</si>
  <si>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</si>
  <si>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</si>
  <si>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</si>
  <si>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</si>
  <si>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</si>
  <si>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</si>
  <si>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</si>
  <si>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</si>
  <si>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</si>
  <si>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</si>
  <si>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</si>
  <si>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</si>
  <si>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</si>
  <si>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</si>
  <si>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</si>
  <si>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</si>
  <si>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</si>
  <si>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</si>
  <si>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</si>
  <si>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</si>
  <si>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</si>
  <si>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</si>
  <si>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</si>
  <si>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</si>
  <si>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</si>
  <si>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</si>
  <si>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</si>
  <si>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</si>
  <si>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</si>
  <si>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</si>
  <si>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</si>
  <si>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</si>
  <si>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</si>
  <si>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</si>
  <si>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</si>
  <si>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</si>
  <si>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</si>
  <si>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</si>
  <si>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</si>
  <si>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</si>
  <si>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</si>
  <si>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</si>
  <si>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</si>
  <si>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</si>
  <si>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</si>
  <si>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</si>
  <si>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</si>
  <si>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</si>
  <si>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</si>
  <si>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</si>
  <si>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</si>
  <si>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</si>
  <si>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</si>
  <si>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</si>
  <si>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</si>
  <si>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</si>
  <si>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</si>
  <si>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</si>
  <si>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</si>
  <si>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</si>
  <si>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</si>
  <si>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</si>
  <si>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</si>
  <si>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</si>
  <si>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</si>
  <si>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</si>
  <si>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</si>
  <si>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</si>
  <si>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</si>
  <si>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</si>
  <si>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</si>
  <si>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</si>
  <si>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</si>
  <si>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</si>
  <si>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</si>
  <si>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</si>
  <si>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</si>
  <si>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</si>
  <si>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</si>
  <si>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</si>
  <si>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</si>
  <si>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</si>
  <si>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</si>
  <si>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</si>
  <si>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</si>
  <si>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</si>
  <si>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</si>
  <si>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</si>
  <si>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</si>
  <si>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</si>
  <si>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</si>
  <si>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</si>
  <si>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</si>
  <si>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</si>
  <si>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</si>
  <si>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</si>
  <si>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</si>
  <si>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</si>
  <si>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</si>
  <si>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</si>
  <si>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</si>
  <si>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</si>
  <si>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</si>
  <si>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</si>
  <si>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</si>
  <si>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</si>
  <si>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</si>
  <si>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</si>
  <si>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</si>
  <si>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</si>
  <si>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</si>
  <si>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</si>
  <si>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</si>
  <si>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</si>
  <si>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</si>
  <si>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</si>
  <si>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</si>
  <si>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</si>
  <si>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</si>
  <si>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</si>
  <si>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</si>
  <si>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</si>
  <si>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</si>
  <si>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</si>
  <si>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</si>
  <si>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</si>
  <si>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</si>
  <si>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</si>
  <si>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</si>
  <si>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</si>
  <si>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</si>
  <si>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</si>
  <si>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</si>
  <si>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</si>
  <si>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</si>
  <si>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</si>
  <si>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</si>
  <si>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</si>
  <si>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</si>
  <si>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</si>
  <si>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</si>
  <si>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</si>
  <si>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</si>
  <si>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</si>
  <si>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</si>
  <si>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</si>
  <si>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</si>
  <si>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</si>
  <si>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</si>
  <si>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</si>
  <si>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</si>
  <si>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</si>
  <si>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</si>
  <si>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</si>
  <si>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</si>
  <si>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</si>
  <si>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</si>
  <si>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</si>
  <si>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</si>
  <si>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</si>
  <si>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</si>
  <si>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</si>
  <si>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</si>
  <si>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</si>
  <si>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</si>
  <si>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</si>
  <si>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</si>
  <si>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</si>
  <si>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</si>
  <si>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</si>
  <si>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</si>
  <si>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</si>
  <si>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</si>
  <si>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</si>
  <si>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</si>
  <si>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</si>
  <si>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</si>
  <si>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</si>
  <si>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</si>
  <si>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</si>
  <si>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</si>
  <si>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</si>
  <si>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</si>
  <si>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</si>
  <si>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</si>
  <si>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</si>
  <si>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</si>
  <si>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</si>
  <si>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</si>
  <si>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</si>
  <si>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</si>
  <si>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</si>
  <si>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</si>
  <si>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</si>
  <si>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</si>
  <si>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</si>
  <si>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</si>
  <si>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</si>
  <si>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</si>
  <si>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</si>
  <si>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</si>
  <si>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</si>
  <si>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</si>
  <si>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</si>
  <si>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</si>
  <si>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</si>
  <si>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</si>
  <si>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</si>
  <si>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</si>
  <si>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</si>
  <si>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</si>
  <si>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</si>
  <si>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</si>
  <si>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</si>
  <si>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</si>
  <si>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</si>
  <si>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</si>
  <si>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</si>
  <si>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</si>
  <si>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</si>
  <si>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</si>
  <si>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</si>
  <si>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</si>
  <si>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</si>
  <si>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</si>
  <si>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</si>
  <si>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</si>
  <si>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</si>
  <si>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</si>
  <si>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</si>
  <si>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</si>
  <si>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</si>
  <si>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</si>
  <si>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</si>
  <si>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</si>
  <si>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</si>
  <si>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</si>
  <si>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</si>
  <si>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</si>
  <si>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</si>
  <si>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</si>
  <si>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</si>
  <si>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</si>
  <si>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</si>
  <si>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</si>
  <si>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</si>
  <si>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</si>
  <si>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</si>
  <si>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</si>
  <si>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</si>
  <si>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</si>
  <si>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</si>
  <si>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</si>
  <si>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</si>
  <si>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</si>
  <si>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</si>
  <si>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</si>
  <si>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</si>
  <si>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</si>
  <si>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</si>
  <si>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</si>
  <si>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</si>
  <si>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</si>
  <si>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</si>
  <si>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</si>
  <si>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</si>
  <si>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</si>
  <si>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</si>
  <si>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</si>
  <si>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</si>
  <si>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</si>
  <si>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</si>
  <si>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</si>
  <si>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</si>
  <si>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</si>
  <si>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</si>
  <si>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</si>
  <si>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</si>
  <si>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</si>
  <si>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</si>
  <si>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</si>
  <si>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</si>
  <si>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</si>
  <si>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</si>
  <si>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</si>
  <si>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</si>
  <si>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</si>
  <si>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</si>
  <si>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</si>
  <si>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</si>
  <si>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</si>
  <si>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</si>
  <si>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</si>
  <si>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</si>
  <si>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</si>
  <si>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</si>
  <si>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</si>
  <si>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</si>
  <si>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</si>
  <si>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</si>
  <si>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</si>
  <si>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</si>
  <si>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</si>
  <si>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</si>
  <si>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</si>
  <si>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</si>
  <si>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</si>
  <si>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</si>
  <si>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</si>
  <si>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</si>
  <si>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</si>
  <si>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</si>
  <si>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</si>
  <si>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</si>
  <si>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</si>
  <si>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</si>
  <si>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</si>
  <si>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</si>
  <si>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</si>
  <si>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</si>
  <si>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</si>
  <si>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</si>
  <si>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</si>
  <si>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</si>
  <si>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</si>
  <si>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</si>
  <si>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</si>
  <si>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</si>
  <si>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</si>
  <si>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</si>
  <si>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</si>
  <si>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</si>
  <si>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</si>
  <si>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</si>
  <si>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</si>
  <si>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</si>
  <si>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</si>
  <si>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</si>
  <si>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</si>
  <si>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</si>
  <si>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</si>
  <si>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</si>
  <si>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</si>
  <si>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</si>
  <si>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</si>
  <si>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</si>
  <si>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</si>
  <si>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</si>
  <si>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</si>
  <si>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</si>
  <si>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</si>
  <si>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</si>
  <si>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</si>
  <si>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</si>
  <si>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</si>
  <si>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</si>
  <si>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</si>
  <si>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</si>
  <si>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</si>
  <si>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</si>
  <si>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</si>
  <si>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</si>
  <si>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</si>
  <si>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</si>
  <si>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</si>
  <si>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</si>
  <si>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</si>
  <si>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</si>
  <si>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</si>
  <si>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</si>
  <si>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</si>
  <si>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</si>
  <si>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</si>
  <si>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</si>
  <si>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</si>
  <si>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</si>
  <si>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</si>
  <si>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</si>
  <si>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</si>
  <si>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</si>
  <si>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</si>
  <si>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</si>
  <si>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</si>
  <si>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</si>
  <si>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</si>
  <si>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</si>
  <si>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</si>
  <si>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</si>
  <si>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</si>
  <si>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</si>
  <si>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</si>
  <si>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</si>
  <si>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</si>
  <si>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</si>
  <si>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</si>
  <si>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</si>
  <si>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</si>
  <si>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</si>
  <si>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</si>
  <si>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</si>
  <si>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</si>
  <si>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</si>
  <si>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</si>
  <si>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</si>
  <si>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</si>
  <si>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</si>
  <si>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</si>
  <si>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</si>
  <si>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</si>
  <si>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</si>
  <si>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</si>
  <si>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</si>
  <si>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</si>
  <si>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</si>
  <si>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</si>
  <si>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</si>
  <si>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</si>
  <si>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</si>
  <si>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</si>
  <si>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</si>
  <si>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</si>
  <si>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</si>
  <si>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</si>
  <si>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</si>
  <si>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</si>
  <si>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</si>
  <si>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</si>
  <si>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</si>
  <si>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</si>
  <si>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</si>
  <si>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</si>
  <si>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</si>
  <si>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</si>
  <si>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</si>
  <si>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</si>
  <si>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</si>
  <si>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</si>
  <si>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</si>
  <si>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</si>
  <si>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</si>
  <si>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</si>
  <si>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</si>
  <si>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</si>
  <si>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</si>
  <si>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</si>
  <si>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</si>
  <si>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</si>
  <si>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</si>
  <si>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</si>
  <si>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</si>
  <si>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</si>
  <si>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</si>
  <si>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</si>
  <si>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</si>
  <si>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</si>
  <si>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</si>
  <si>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</si>
  <si>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</si>
  <si>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</si>
  <si>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</si>
  <si>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</si>
  <si>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</si>
  <si>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</si>
  <si>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</si>
  <si>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</si>
  <si>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</si>
  <si>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</si>
  <si>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</si>
  <si>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</si>
  <si>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</si>
  <si>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</si>
  <si>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</si>
  <si>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</si>
  <si>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</si>
  <si>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</si>
  <si>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</si>
  <si>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</si>
  <si>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</si>
  <si>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</si>
  <si>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</si>
  <si>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</si>
  <si>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</si>
  <si>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</si>
  <si>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</si>
  <si>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</si>
  <si>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</si>
  <si>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</si>
  <si>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</si>
  <si>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</si>
  <si>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</si>
  <si>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</si>
  <si>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</si>
  <si>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</si>
  <si>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</si>
  <si>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</si>
  <si>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</si>
  <si>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</si>
  <si>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</si>
  <si>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</si>
  <si>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</si>
  <si>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</si>
  <si>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</si>
  <si>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</si>
  <si>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</si>
  <si>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</si>
  <si>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</si>
  <si>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</si>
  <si>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</si>
  <si>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</si>
  <si>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</si>
  <si>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</si>
  <si>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</si>
  <si>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</si>
  <si>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</si>
  <si>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</si>
  <si>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</si>
  <si>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</si>
  <si>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</si>
  <si>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</si>
  <si>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</si>
  <si>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</si>
  <si>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</si>
  <si>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</si>
  <si>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</si>
  <si>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</si>
  <si>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</si>
  <si>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</si>
  <si>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</si>
  <si>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</si>
  <si>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</si>
  <si>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</si>
  <si>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</si>
  <si>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</si>
  <si>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</si>
  <si>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</si>
  <si>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</si>
  <si>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</si>
  <si>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</si>
  <si>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</si>
  <si>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</si>
  <si>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</si>
  <si>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</si>
  <si>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</si>
  <si>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</si>
  <si>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</si>
  <si>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</si>
  <si>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</si>
  <si>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</si>
  <si>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</si>
  <si>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</si>
  <si>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</si>
  <si>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</si>
  <si>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</si>
  <si>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</si>
  <si>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</si>
  <si>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</si>
  <si>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</si>
  <si>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</si>
  <si>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</si>
  <si>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</si>
  <si>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</si>
  <si>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</si>
  <si>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</si>
  <si>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</si>
  <si>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</si>
  <si>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</si>
  <si>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</si>
  <si>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</si>
  <si>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</si>
  <si>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</si>
  <si>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</si>
  <si>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</si>
  <si>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</si>
  <si>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</si>
  <si>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</si>
  <si>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</si>
  <si>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</si>
  <si>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</si>
  <si>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</si>
  <si>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</si>
  <si>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</si>
  <si>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</si>
  <si>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</si>
  <si>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</si>
  <si>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</si>
  <si>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</si>
  <si>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</si>
  <si>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</si>
  <si>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</si>
  <si>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</si>
  <si>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</si>
  <si>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</si>
  <si>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</si>
  <si>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</si>
  <si>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</si>
  <si>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</si>
  <si>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</si>
  <si>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</si>
  <si>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</si>
  <si>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</si>
  <si>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</si>
  <si>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</si>
  <si>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</si>
  <si>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</si>
  <si>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</si>
  <si>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</si>
  <si>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</si>
  <si>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</si>
  <si>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</si>
  <si>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</si>
  <si>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</si>
  <si>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</si>
  <si>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</si>
  <si>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</si>
  <si>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</si>
  <si>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</si>
  <si>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</si>
  <si>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</si>
  <si>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</si>
  <si>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</si>
  <si>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</si>
  <si>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</si>
  <si>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</si>
  <si>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</si>
  <si>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</si>
  <si>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</si>
  <si>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</si>
  <si>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</si>
  <si>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</si>
  <si>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</si>
  <si>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</si>
  <si>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</si>
  <si>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</si>
  <si>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</si>
  <si>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</si>
  <si>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</si>
  <si>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</si>
  <si>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</si>
  <si>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</si>
  <si>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</si>
  <si>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</si>
  <si>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</si>
  <si>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</si>
  <si>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</si>
  <si>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</si>
  <si>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</si>
  <si>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</si>
  <si>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</si>
  <si>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</si>
  <si>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</si>
  <si>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</si>
  <si>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</si>
  <si>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</si>
  <si>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</si>
  <si>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</si>
  <si>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</si>
  <si>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</si>
  <si>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</si>
  <si>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</si>
  <si>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</si>
  <si>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</si>
  <si>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</si>
  <si>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</si>
  <si>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</si>
  <si>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</si>
  <si>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</si>
  <si>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</si>
  <si>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</si>
  <si>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</si>
  <si>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</si>
  <si>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</si>
  <si>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</si>
  <si>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</si>
  <si>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</si>
  <si>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</si>
  <si>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</si>
  <si>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</si>
  <si>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</si>
  <si>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</si>
  <si>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</si>
  <si>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</si>
  <si>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</si>
  <si>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</si>
  <si>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</si>
  <si>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</si>
  <si>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</si>
  <si>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</si>
  <si>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</si>
  <si>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</si>
  <si>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</si>
  <si>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</si>
  <si>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</si>
  <si>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</si>
  <si>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</si>
  <si>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</si>
  <si>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</si>
  <si>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</si>
  <si>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</si>
  <si>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</si>
  <si>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</si>
  <si>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</si>
  <si>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</si>
  <si>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</si>
  <si>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</si>
  <si>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</si>
  <si>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</si>
  <si>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</si>
  <si>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</si>
  <si>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</si>
  <si>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</si>
  <si>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</si>
  <si>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</si>
  <si>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</si>
  <si>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</si>
  <si>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</si>
  <si>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</si>
  <si>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</si>
  <si>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</si>
  <si>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</si>
  <si>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</si>
  <si>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</si>
  <si>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</si>
  <si>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</si>
  <si>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</si>
  <si>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</si>
  <si>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</si>
  <si>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</si>
  <si>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</si>
  <si>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</si>
  <si>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</si>
  <si>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</si>
  <si>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</si>
  <si>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</si>
  <si>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</si>
  <si>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</si>
  <si>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</si>
  <si>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</si>
  <si>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</si>
  <si>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</si>
  <si>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</si>
  <si>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</si>
  <si>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</si>
  <si>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</si>
  <si>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</si>
  <si>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</si>
  <si>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</si>
  <si>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</si>
  <si>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</si>
  <si>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</si>
  <si>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</si>
  <si>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</si>
  <si>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</si>
  <si>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</si>
  <si>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</si>
  <si>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</si>
  <si>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</si>
  <si>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</si>
  <si>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</si>
  <si>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</si>
  <si>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</si>
  <si>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</si>
  <si>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</si>
  <si>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</si>
  <si>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</si>
  <si>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</si>
  <si>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</si>
  <si>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</si>
  <si>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</si>
  <si>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</si>
  <si>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</si>
  <si>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</si>
  <si>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</si>
  <si>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</si>
  <si>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</si>
  <si>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</si>
  <si>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</si>
  <si>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</si>
  <si>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</si>
  <si>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</si>
  <si>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</si>
  <si>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</si>
  <si>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</si>
  <si>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</si>
  <si>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</si>
  <si>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</si>
  <si>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</si>
  <si>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</si>
  <si>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</si>
  <si>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</si>
  <si>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</si>
  <si>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</si>
  <si>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</si>
  <si>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</si>
  <si>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</si>
  <si>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</si>
  <si>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</si>
  <si>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</si>
  <si>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</si>
  <si>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</si>
  <si>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</si>
  <si>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</si>
  <si>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</si>
  <si>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</si>
  <si>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</si>
  <si>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</si>
  <si>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</si>
  <si>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</si>
  <si>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</si>
  <si>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</si>
  <si>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</si>
  <si>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</si>
  <si>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</si>
  <si>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</si>
  <si>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</si>
  <si>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</si>
  <si>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</si>
  <si>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</si>
  <si>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</si>
  <si>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</si>
  <si>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</si>
  <si>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</si>
  <si>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</si>
  <si>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</si>
  <si>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</si>
  <si>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</si>
  <si>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</si>
  <si>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</si>
  <si>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</si>
  <si>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</si>
  <si>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</si>
  <si>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</si>
  <si>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</si>
  <si>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</si>
  <si>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</si>
  <si>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</si>
  <si>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</si>
  <si>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</si>
  <si>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</si>
  <si>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</si>
  <si>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</si>
  <si>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</si>
  <si>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</si>
  <si>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</si>
  <si>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</si>
  <si>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</si>
  <si>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</si>
  <si>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</si>
  <si>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</si>
  <si>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</si>
  <si>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</si>
  <si>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</si>
  <si>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</si>
  <si>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</si>
  <si>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</si>
  <si>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</si>
  <si>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</si>
  <si>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</si>
  <si>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</si>
  <si>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</si>
  <si>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</si>
  <si>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</si>
  <si>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</si>
  <si>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</si>
  <si>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</si>
  <si>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</si>
  <si>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</si>
  <si>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</si>
  <si>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</si>
  <si>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</si>
  <si>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</si>
  <si>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</si>
  <si>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</si>
  <si>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</si>
  <si>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</si>
  <si>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</si>
  <si>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</si>
  <si>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</si>
  <si>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</si>
  <si>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</si>
  <si>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</si>
  <si>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</si>
  <si>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</si>
  <si>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</si>
  <si>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</si>
  <si>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</si>
  <si>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</si>
  <si>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</si>
  <si>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</si>
  <si>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</si>
  <si>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</si>
  <si>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</si>
  <si>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</si>
  <si>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</si>
  <si>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</si>
  <si>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</si>
  <si>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</si>
  <si>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</si>
  <si>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</si>
  <si>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</si>
  <si>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</si>
  <si>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</si>
  <si>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</si>
  <si>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</si>
  <si>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</si>
  <si>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</si>
  <si>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</si>
  <si>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</si>
  <si>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</si>
  <si>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</si>
  <si>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</si>
  <si>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</si>
  <si>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</si>
  <si>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</si>
  <si>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</si>
  <si>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</si>
  <si>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</si>
  <si>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</si>
  <si>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</si>
  <si>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</si>
  <si>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</si>
  <si>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</si>
  <si>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</si>
  <si>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</si>
  <si>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</si>
  <si>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</si>
  <si>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</si>
  <si>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</si>
  <si>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</si>
  <si>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</si>
  <si>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</si>
  <si>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</si>
  <si>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</si>
  <si>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</si>
  <si>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</si>
  <si>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</si>
  <si>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</si>
  <si>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</si>
  <si>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</si>
  <si>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</si>
  <si>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</si>
  <si>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</si>
  <si>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</si>
  <si>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</si>
  <si>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</si>
  <si>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</si>
  <si>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</si>
  <si>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</si>
  <si>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</si>
  <si>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</si>
  <si>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</si>
  <si>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</si>
  <si>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</si>
  <si>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</si>
  <si>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</si>
  <si>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</si>
  <si>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</si>
  <si>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</si>
  <si>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</si>
  <si>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</si>
  <si>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</si>
  <si>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</si>
  <si>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</si>
  <si>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</si>
  <si>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</si>
  <si>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</si>
  <si>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</si>
  <si>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</si>
  <si>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</si>
  <si>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</si>
  <si>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</si>
  <si>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</si>
  <si>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</si>
  <si>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</si>
  <si>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</si>
  <si>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</si>
  <si>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</si>
  <si>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</si>
  <si>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</si>
  <si>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</si>
  <si>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</si>
  <si>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</si>
  <si>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</si>
  <si>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</si>
  <si>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</si>
  <si>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</si>
  <si>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</si>
  <si>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</si>
  <si>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</si>
  <si>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</si>
  <si>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</si>
  <si>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</si>
  <si>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</si>
  <si>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</si>
  <si>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</si>
  <si>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</si>
  <si>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</si>
  <si>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</si>
  <si>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</si>
  <si>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</si>
  <si>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</si>
  <si>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</si>
  <si>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</si>
  <si>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</si>
  <si>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</si>
  <si>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</si>
  <si>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</si>
  <si>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</si>
  <si>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</si>
  <si>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</si>
  <si>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</si>
  <si>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</si>
  <si>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</si>
  <si>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</si>
  <si>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</si>
  <si>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</si>
  <si>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</si>
  <si>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</si>
  <si>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</si>
  <si>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</si>
  <si>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</si>
  <si>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</si>
  <si>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</si>
  <si>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</si>
  <si>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</si>
  <si>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</si>
  <si>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</si>
  <si>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</si>
  <si>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</si>
  <si>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</si>
  <si>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</si>
  <si>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</si>
  <si>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</si>
  <si>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</si>
  <si>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</si>
  <si>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</si>
  <si>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</si>
  <si>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</si>
  <si>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</si>
  <si>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</si>
  <si>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</si>
  <si>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</si>
  <si>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</si>
  <si>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</si>
  <si>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</si>
  <si>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</si>
  <si>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</si>
  <si>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</si>
  <si>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</si>
  <si>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</si>
  <si>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</si>
  <si>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</si>
  <si>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</si>
  <si>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</si>
  <si>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</si>
  <si>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</si>
  <si>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</si>
  <si>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</si>
  <si>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</si>
  <si>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</si>
  <si>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</si>
  <si>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</si>
  <si>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</si>
  <si>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</si>
  <si>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</si>
  <si>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</si>
  <si>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</si>
  <si>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</si>
  <si>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</si>
  <si>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</si>
  <si>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</si>
  <si>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</si>
  <si>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</si>
  <si>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</si>
  <si>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</si>
  <si>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</si>
  <si>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</si>
  <si>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</si>
  <si>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</si>
  <si>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</si>
  <si>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</si>
  <si>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</si>
  <si>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</si>
  <si>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</si>
  <si>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</si>
  <si>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</si>
  <si>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</si>
  <si>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</si>
  <si>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</si>
  <si>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</si>
  <si>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</si>
  <si>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</si>
  <si>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</si>
  <si>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</si>
  <si>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</si>
  <si>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</si>
  <si>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</si>
  <si>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</si>
  <si>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</si>
  <si>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</si>
  <si>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</si>
  <si>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</si>
  <si>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</si>
  <si>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</si>
  <si>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</si>
  <si>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</si>
  <si>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</si>
  <si>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</si>
  <si>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</si>
  <si>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</si>
  <si>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</si>
  <si>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</si>
  <si>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</si>
  <si>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</si>
  <si>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</si>
  <si>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</si>
  <si>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</si>
  <si>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</si>
  <si>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</si>
  <si>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</si>
  <si>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</si>
  <si>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</si>
  <si>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</si>
  <si>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</si>
  <si>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</si>
  <si>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</si>
  <si>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</si>
  <si>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</si>
  <si>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</si>
  <si>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</si>
  <si>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</si>
  <si>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</si>
  <si>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</si>
  <si>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</si>
  <si>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</si>
  <si>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</si>
  <si>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</si>
  <si>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</si>
  <si>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</si>
  <si>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</si>
  <si>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</si>
  <si>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</si>
  <si>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</si>
  <si>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</si>
  <si>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</si>
  <si>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</si>
  <si>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</si>
  <si>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</si>
  <si>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</si>
  <si>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</si>
  <si>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</si>
  <si>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</si>
  <si>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</si>
  <si>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</si>
  <si>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</si>
  <si>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</si>
  <si>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</si>
  <si>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</si>
  <si>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</si>
  <si>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</si>
  <si>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</si>
  <si>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</si>
  <si>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</si>
  <si>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</si>
  <si>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</si>
  <si>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</si>
  <si>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</si>
  <si>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</si>
  <si>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</si>
  <si>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</si>
  <si>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</si>
  <si>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</si>
  <si>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</si>
  <si>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</si>
  <si>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</si>
  <si>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</si>
  <si>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</si>
  <si>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</si>
  <si>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</si>
  <si>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</si>
  <si>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</si>
  <si>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</si>
  <si>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</si>
  <si>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</si>
  <si>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</si>
  <si>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</si>
  <si>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</si>
  <si>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</si>
  <si>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</si>
  <si>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</si>
  <si>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</si>
  <si>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</si>
  <si>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</si>
  <si>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</si>
  <si>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</si>
  <si>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</si>
  <si>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</si>
  <si>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</si>
  <si>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</si>
  <si>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</si>
  <si>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</si>
  <si>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</si>
  <si>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</si>
  <si>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</si>
  <si>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</si>
  <si>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</si>
  <si>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</si>
  <si>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</si>
  <si>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</si>
  <si>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</si>
  <si>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</si>
  <si>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</si>
  <si>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</si>
  <si>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</si>
  <si>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</si>
  <si>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</si>
  <si>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</si>
  <si>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</si>
  <si>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</si>
  <si>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</si>
  <si>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</si>
  <si>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</si>
  <si>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</si>
  <si>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</si>
  <si>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</si>
  <si>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</si>
  <si>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</si>
  <si>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</si>
  <si>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</si>
  <si>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</si>
  <si>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</si>
  <si>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</si>
  <si>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</si>
  <si>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</si>
  <si>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</si>
  <si>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</si>
  <si>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</si>
  <si>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</si>
  <si>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</si>
  <si>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</si>
  <si>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</si>
  <si>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</si>
  <si>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</si>
  <si>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</si>
  <si>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</si>
  <si>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</si>
  <si>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</si>
  <si>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</si>
  <si>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</si>
  <si>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</si>
  <si>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</si>
  <si>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</si>
  <si>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</si>
  <si>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</si>
  <si>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</si>
  <si>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</si>
  <si>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</si>
  <si>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</si>
  <si>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</si>
  <si>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</si>
  <si>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</si>
  <si>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</si>
  <si>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</si>
  <si>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</si>
  <si>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</si>
  <si>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</si>
  <si>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</si>
  <si>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</si>
  <si>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</si>
  <si>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</si>
  <si>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</si>
  <si>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</si>
  <si>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</si>
  <si>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</si>
  <si>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</si>
  <si>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</si>
  <si>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</si>
  <si>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</si>
  <si>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</si>
  <si>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</si>
  <si>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</si>
  <si>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</si>
  <si>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</si>
  <si>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</si>
  <si>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</si>
  <si>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</si>
  <si>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</si>
  <si>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</si>
  <si>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</si>
  <si>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</si>
  <si>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</si>
  <si>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</si>
  <si>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</si>
  <si>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</si>
  <si>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</si>
  <si>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</si>
  <si>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</si>
  <si>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</si>
  <si>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</si>
  <si>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</si>
  <si>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</si>
  <si>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</si>
  <si>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</si>
  <si>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</si>
  <si>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</si>
  <si>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</si>
  <si>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</si>
  <si>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</si>
  <si>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</si>
  <si>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</si>
  <si>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</si>
  <si>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</si>
  <si>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</si>
  <si>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</si>
  <si>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</si>
  <si>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</si>
  <si>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</si>
  <si>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</si>
  <si>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</si>
  <si>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</si>
  <si>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</si>
  <si>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</si>
  <si>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</si>
  <si>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</si>
  <si>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</si>
  <si>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</si>
  <si>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</si>
  <si>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</si>
  <si>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</si>
  <si>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</si>
  <si>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</si>
  <si>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</si>
  <si>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</si>
  <si>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</si>
  <si>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</si>
  <si>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</si>
  <si>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</si>
  <si>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</si>
  <si>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</si>
  <si>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</si>
  <si>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</si>
  <si>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</si>
  <si>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</si>
  <si>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</si>
  <si>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</si>
  <si>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</si>
  <si>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</si>
  <si>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</si>
  <si>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</si>
  <si>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</si>
  <si>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</si>
  <si>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</si>
  <si>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</si>
  <si>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</si>
  <si>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</si>
  <si>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</si>
  <si>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</si>
  <si>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</si>
  <si>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</si>
  <si>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</si>
  <si>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</si>
  <si>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</si>
  <si>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</si>
  <si>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</si>
  <si>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</si>
  <si>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</si>
  <si>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</si>
  <si>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</si>
  <si>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</si>
  <si>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</si>
  <si>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</si>
  <si>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</si>
  <si>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</si>
  <si>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</si>
  <si>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</si>
  <si>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</si>
  <si>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</si>
  <si>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</si>
  <si>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</si>
  <si>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</si>
  <si>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</si>
  <si>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</si>
  <si>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</si>
  <si>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</si>
  <si>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</si>
  <si>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</si>
  <si>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</si>
  <si>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</si>
  <si>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</si>
  <si>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</si>
  <si>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</si>
  <si>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</si>
  <si>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</si>
  <si>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</si>
  <si>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</si>
  <si>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</si>
  <si>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</si>
  <si>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</si>
  <si>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</si>
  <si>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</si>
  <si>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</si>
  <si>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</si>
  <si>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</si>
  <si>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</si>
  <si>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</si>
  <si>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</si>
  <si>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</si>
  <si>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</si>
  <si>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</si>
  <si>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</si>
  <si>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</si>
  <si>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</si>
  <si>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</si>
  <si>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</si>
  <si>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</si>
  <si>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</si>
  <si>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</si>
  <si>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</si>
  <si>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</si>
  <si>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</si>
  <si>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</si>
  <si>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</si>
  <si>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</si>
  <si>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</si>
  <si>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</si>
  <si>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</si>
  <si>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</si>
  <si>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</si>
  <si>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</si>
  <si>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</si>
  <si>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</si>
  <si>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</si>
  <si>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</si>
  <si>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</si>
  <si>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</si>
  <si>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</si>
  <si>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</si>
  <si>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</si>
  <si>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</si>
  <si>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</si>
  <si>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</si>
  <si>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</si>
  <si>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</si>
  <si>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</si>
  <si>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</si>
  <si>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</si>
  <si>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</si>
  <si>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</si>
  <si>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</si>
  <si>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</si>
  <si>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</si>
  <si>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</si>
  <si>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</si>
  <si>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</si>
  <si>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</si>
  <si>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</si>
  <si>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</si>
  <si>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</si>
  <si>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</si>
  <si>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</si>
  <si>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</si>
  <si>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</si>
  <si>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</si>
  <si>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</si>
  <si>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</si>
  <si>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</si>
  <si>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</si>
  <si>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</si>
  <si>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</si>
  <si>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</si>
  <si>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</si>
  <si>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</si>
  <si>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</si>
  <si>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</si>
  <si>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</si>
  <si>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</si>
  <si>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</si>
  <si>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</si>
  <si>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</si>
  <si>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</si>
  <si>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</si>
  <si>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</si>
  <si>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</si>
  <si>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</si>
  <si>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</si>
  <si>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</si>
  <si>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</si>
  <si>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</si>
  <si>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</si>
  <si>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</si>
  <si>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</si>
  <si>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</si>
  <si>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</si>
  <si>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</si>
  <si>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</si>
  <si>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</si>
  <si>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</si>
  <si>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</si>
  <si>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</si>
  <si>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</si>
  <si>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</si>
  <si>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</si>
  <si>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</si>
  <si>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</si>
  <si>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</si>
  <si>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</si>
  <si>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</si>
  <si>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</si>
  <si>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</si>
  <si>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</si>
  <si>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</si>
  <si>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</si>
  <si>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</si>
  <si>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</si>
  <si>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</si>
  <si>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</si>
  <si>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</si>
  <si>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</si>
  <si>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</si>
  <si>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</si>
  <si>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</si>
  <si>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</si>
  <si>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</si>
  <si>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</si>
  <si>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</si>
  <si>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</si>
  <si>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</si>
  <si>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</si>
  <si>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</si>
  <si>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</si>
  <si>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</si>
  <si>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</si>
  <si>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</si>
  <si>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</si>
  <si>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</si>
  <si>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</si>
  <si>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</si>
  <si>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</si>
  <si>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</si>
  <si>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</si>
  <si>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</si>
  <si>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</si>
  <si>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</si>
  <si>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</si>
  <si>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</si>
  <si>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</si>
  <si>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</si>
  <si>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</si>
  <si>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</si>
  <si>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</si>
  <si>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</si>
  <si>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</si>
  <si>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</si>
  <si>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</si>
  <si>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</si>
  <si>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</si>
  <si>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</si>
  <si>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</si>
  <si>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</si>
  <si>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</si>
  <si>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</si>
  <si>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</si>
  <si>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</si>
  <si>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</si>
  <si>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</si>
  <si>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</si>
  <si>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</si>
  <si>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</si>
  <si>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</si>
  <si>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</si>
  <si>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</si>
  <si>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</si>
  <si>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</si>
  <si>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</si>
  <si>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</si>
  <si>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</si>
  <si>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</si>
  <si>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</si>
  <si>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</si>
  <si>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</si>
  <si>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</si>
  <si>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</si>
  <si>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</si>
  <si>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</si>
  <si>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</si>
  <si>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</si>
  <si>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</si>
  <si>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</si>
  <si>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</si>
  <si>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</si>
  <si>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</si>
  <si>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</si>
  <si>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</si>
  <si>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</si>
  <si>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</si>
  <si>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</si>
  <si>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</si>
  <si>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</si>
  <si>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</si>
  <si>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</si>
  <si>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</si>
  <si>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</si>
  <si>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</si>
  <si>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</si>
  <si>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</si>
  <si>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</si>
  <si>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</si>
  <si>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</si>
  <si>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</si>
  <si>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</si>
  <si>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</si>
  <si>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</si>
  <si>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</si>
  <si>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</si>
  <si>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</si>
  <si>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</si>
  <si>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</si>
  <si>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</si>
  <si>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</si>
  <si>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</si>
  <si>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</si>
  <si>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</si>
  <si>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</si>
  <si>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</si>
  <si>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</si>
  <si>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</si>
  <si>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</si>
  <si>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</si>
  <si>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</si>
  <si>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</si>
  <si>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</si>
  <si>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</si>
  <si>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</si>
  <si>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</si>
  <si>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</si>
  <si>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</si>
  <si>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</si>
  <si>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</si>
  <si>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</si>
  <si>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</si>
  <si>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</si>
  <si>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</si>
  <si>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</si>
  <si>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</si>
  <si>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</si>
  <si>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</si>
  <si>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</si>
  <si>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</si>
  <si>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</si>
  <si>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</si>
  <si>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</si>
  <si>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</si>
  <si>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</si>
  <si>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</si>
  <si>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</si>
  <si>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</si>
  <si>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</si>
  <si>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</si>
  <si>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</si>
  <si>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</si>
  <si>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</si>
  <si>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</si>
  <si>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</si>
  <si>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</si>
  <si>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</si>
  <si>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</si>
  <si>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</si>
  <si>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</si>
  <si>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</si>
  <si>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</si>
  <si>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</si>
  <si>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</si>
  <si>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</si>
  <si>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</si>
  <si>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</si>
  <si>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</si>
  <si>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</si>
  <si>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</si>
  <si>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</si>
  <si>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</si>
  <si>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</si>
  <si>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</si>
  <si>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</si>
  <si>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</si>
  <si>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</si>
  <si>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</si>
  <si>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</si>
  <si>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</si>
  <si>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</si>
  <si>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</si>
  <si>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</si>
  <si>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</si>
  <si>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</si>
  <si>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</si>
  <si>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</si>
  <si>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</si>
  <si>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</si>
  <si>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</si>
  <si>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</si>
  <si>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</si>
  <si>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</si>
  <si>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</si>
  <si>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</si>
  <si>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</si>
  <si>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</si>
  <si>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</si>
  <si>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</si>
  <si>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</si>
  <si>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</si>
  <si>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</si>
  <si>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</si>
  <si>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</si>
  <si>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</si>
  <si>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</si>
  <si>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</si>
  <si>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</si>
  <si>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</si>
  <si>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</si>
  <si>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</si>
  <si>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</si>
  <si>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</si>
  <si>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</si>
  <si>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</si>
  <si>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</si>
  <si>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</si>
  <si>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</si>
  <si>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</si>
  <si>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</si>
  <si>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</si>
  <si>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</si>
  <si>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</si>
  <si>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</si>
  <si>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</si>
  <si>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</si>
  <si>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</si>
  <si>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</si>
  <si>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</si>
  <si>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</si>
  <si>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</si>
  <si>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</si>
  <si>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</si>
  <si>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</si>
  <si>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</si>
  <si>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</si>
  <si>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</si>
  <si>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</si>
  <si>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</si>
  <si>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</si>
  <si>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</si>
  <si>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</si>
  <si>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</si>
  <si>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</si>
  <si>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</si>
  <si>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</si>
  <si>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</si>
  <si>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</si>
  <si>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</si>
  <si>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</si>
  <si>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</si>
  <si>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</si>
  <si>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</si>
  <si>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</si>
  <si>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</si>
  <si>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</si>
  <si>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</si>
  <si>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</si>
  <si>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</si>
  <si>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</si>
  <si>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</si>
  <si>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</si>
  <si>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</si>
  <si>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</si>
  <si>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</si>
  <si>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</si>
  <si>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</si>
  <si>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</si>
  <si>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</si>
  <si>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</si>
  <si>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</si>
  <si>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</si>
  <si>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</si>
  <si>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</si>
  <si>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</si>
  <si>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</si>
  <si>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</si>
  <si>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</si>
  <si>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</si>
  <si>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</si>
  <si>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</si>
  <si>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</si>
  <si>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</si>
  <si>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</si>
  <si>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</si>
  <si>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</si>
  <si>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</si>
  <si>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</si>
  <si>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</si>
  <si>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</si>
  <si>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</si>
  <si>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</si>
  <si>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</si>
  <si>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</si>
  <si>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</si>
  <si>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</si>
  <si>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</si>
  <si>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</si>
  <si>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</si>
  <si>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</si>
  <si>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</si>
  <si>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</si>
  <si>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</si>
  <si>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</si>
  <si>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</si>
  <si>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</si>
  <si>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</si>
  <si>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</si>
  <si>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</si>
  <si>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</si>
  <si>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</si>
  <si>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</si>
  <si>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</si>
  <si>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</si>
  <si>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</si>
  <si>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</si>
  <si>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</si>
  <si>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</si>
  <si>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</si>
  <si>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</si>
  <si>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</si>
  <si>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</si>
  <si>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</si>
  <si>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</si>
  <si>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</si>
  <si>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</si>
  <si>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</si>
  <si>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</si>
  <si>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</si>
  <si>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</si>
  <si>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</si>
  <si>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</si>
  <si>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</si>
  <si>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</si>
  <si>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</si>
  <si>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</si>
  <si>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</si>
  <si>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</si>
  <si>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</si>
  <si>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</si>
  <si>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</si>
  <si>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</si>
  <si>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</si>
  <si>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</si>
  <si>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</si>
  <si>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</si>
  <si>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</si>
  <si>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</si>
  <si>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</si>
  <si>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</si>
  <si>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</si>
  <si>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</si>
  <si>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</si>
  <si>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</si>
  <si>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</si>
  <si>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</si>
  <si>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</si>
  <si>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</si>
  <si>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</si>
  <si>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</si>
  <si>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</si>
  <si>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</si>
  <si>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</si>
  <si>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</si>
  <si>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</si>
  <si>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</si>
  <si>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</si>
  <si>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</si>
  <si>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</si>
  <si>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</si>
  <si>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</si>
  <si>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</si>
  <si>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</si>
  <si>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</si>
  <si>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</si>
  <si>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</si>
  <si>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</si>
  <si>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</si>
  <si>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</si>
  <si>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</si>
  <si>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</si>
  <si>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</si>
  <si>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</si>
  <si>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</si>
  <si>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</si>
  <si>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</si>
  <si>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</si>
  <si>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</si>
  <si>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</si>
  <si>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</si>
  <si>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</si>
  <si>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</si>
  <si>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</si>
  <si>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</si>
  <si>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</si>
  <si>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</si>
  <si>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</si>
  <si>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</si>
  <si>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</si>
  <si>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</si>
  <si>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</si>
  <si>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</si>
  <si>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</si>
  <si>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</si>
  <si>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</si>
  <si>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</si>
  <si>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</si>
  <si>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</si>
  <si>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</si>
  <si>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</si>
  <si>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</si>
  <si>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</si>
  <si>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</si>
  <si>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</si>
  <si>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</si>
  <si>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</si>
  <si>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</si>
  <si>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</si>
  <si>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</si>
  <si>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</si>
  <si>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</si>
  <si>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</si>
  <si>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</si>
  <si>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</si>
  <si>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</si>
  <si>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</si>
  <si>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</si>
  <si>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</si>
  <si>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</si>
  <si>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</si>
  <si>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</si>
  <si>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</si>
  <si>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</si>
  <si>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</si>
  <si>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</si>
  <si>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</si>
  <si>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</si>
  <si>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</si>
  <si>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</si>
  <si>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</si>
  <si>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</si>
  <si>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</si>
  <si>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</si>
  <si>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</si>
  <si>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</si>
  <si>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</si>
  <si>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</si>
  <si>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</si>
  <si>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</si>
  <si>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</si>
  <si>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</si>
  <si>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</si>
  <si>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</si>
  <si>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</si>
  <si>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</si>
  <si>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</si>
  <si>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</si>
  <si>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</si>
  <si>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</si>
  <si>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</si>
  <si>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</si>
  <si>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</si>
  <si>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</si>
  <si>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</si>
  <si>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</si>
  <si>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</si>
  <si>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</si>
  <si>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</si>
  <si>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</si>
  <si>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</si>
  <si>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</si>
  <si>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</si>
  <si>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</si>
  <si>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</si>
  <si>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</si>
  <si>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</si>
  <si>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</si>
  <si>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</si>
  <si>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</si>
  <si>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</si>
  <si>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</si>
  <si>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</si>
  <si>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</si>
  <si>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</si>
  <si>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</si>
  <si>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</si>
  <si>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</si>
  <si>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</si>
  <si>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</si>
  <si>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</si>
  <si>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</si>
  <si>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</si>
  <si>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</si>
  <si>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</si>
  <si>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</si>
  <si>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</si>
  <si>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</si>
  <si>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</si>
  <si>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</si>
  <si>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</si>
  <si>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</si>
  <si>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</si>
  <si>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</si>
  <si>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</si>
  <si>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</si>
  <si>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</si>
  <si>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</si>
  <si>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</si>
  <si>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</si>
  <si>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</si>
  <si>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</si>
  <si>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</si>
  <si>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</si>
  <si>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</si>
  <si>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</si>
  <si>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</si>
  <si>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</si>
  <si>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</si>
  <si>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</si>
  <si>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</si>
  <si>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</si>
  <si>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</si>
  <si>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</si>
  <si>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</si>
  <si>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</si>
  <si>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</si>
  <si>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</si>
  <si>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</si>
  <si>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</si>
  <si>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</si>
  <si>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</si>
  <si>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</si>
  <si>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</si>
  <si>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</si>
  <si>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</si>
  <si>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</si>
  <si>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</si>
  <si>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</si>
  <si>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</si>
  <si>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</si>
  <si>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</si>
  <si>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</si>
  <si>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</si>
  <si>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</si>
  <si>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</si>
  <si>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</si>
  <si>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</si>
  <si>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</si>
  <si>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</si>
  <si>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</si>
  <si>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</si>
  <si>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</si>
  <si>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</si>
  <si>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</si>
  <si>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</si>
  <si>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</si>
  <si>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</si>
  <si>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</si>
  <si>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</si>
  <si>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</si>
  <si>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</si>
  <si>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</si>
  <si>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</si>
  <si>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</si>
  <si>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</si>
  <si>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</si>
  <si>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</si>
  <si>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</si>
  <si>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</si>
  <si>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</si>
  <si>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</si>
  <si>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</si>
  <si>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</si>
  <si>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</si>
  <si>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</si>
  <si>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</si>
  <si>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</si>
  <si>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</si>
  <si>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</si>
  <si>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</si>
  <si>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</si>
  <si>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</si>
  <si>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</si>
  <si>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</si>
  <si>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</si>
  <si>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</si>
  <si>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</si>
  <si>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</si>
  <si>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</si>
  <si>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</si>
  <si>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</si>
  <si>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</si>
  <si>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</si>
  <si>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</si>
  <si>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</si>
  <si>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</si>
  <si>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</si>
  <si>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</si>
  <si>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</si>
  <si>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</si>
  <si>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</si>
  <si>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</si>
  <si>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</si>
  <si>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</si>
  <si>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</si>
  <si>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</si>
  <si>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</si>
  <si>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</si>
  <si>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</si>
  <si>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</si>
  <si>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</si>
  <si>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</si>
  <si>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</si>
  <si>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</si>
  <si>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</si>
  <si>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</si>
  <si>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</si>
  <si>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</si>
  <si>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</si>
  <si>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</si>
  <si>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</si>
  <si>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</si>
  <si>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</si>
  <si>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</si>
  <si>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</si>
  <si>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</si>
  <si>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</si>
  <si>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</si>
  <si>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</si>
  <si>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</si>
  <si>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</si>
  <si>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</si>
  <si>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</si>
  <si>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</si>
  <si>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</si>
  <si>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</si>
  <si>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</si>
  <si>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</si>
  <si>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</si>
  <si>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</si>
  <si>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</si>
  <si>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</si>
  <si>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</si>
  <si>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</si>
  <si>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</si>
  <si>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</si>
  <si>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</si>
  <si>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</si>
  <si>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</si>
  <si>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</si>
  <si>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</si>
  <si>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</si>
  <si>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</si>
  <si>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</si>
  <si>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</si>
  <si>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</si>
  <si>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</si>
  <si>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</si>
  <si>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</si>
  <si>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</si>
  <si>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</si>
  <si>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</si>
  <si>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</si>
  <si>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</si>
  <si>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</si>
  <si>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</si>
  <si>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</si>
  <si>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</si>
  <si>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</si>
  <si>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</si>
  <si>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</si>
  <si>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</si>
  <si>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</si>
  <si>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</si>
  <si>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</si>
  <si>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</si>
  <si>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</si>
  <si>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</si>
  <si>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</si>
  <si>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</si>
  <si>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</si>
  <si>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</si>
  <si>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</si>
  <si>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</si>
  <si>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</si>
  <si>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</si>
  <si>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</si>
  <si>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</si>
  <si>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</si>
  <si>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</si>
  <si>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</si>
  <si>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</si>
  <si>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</si>
  <si>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</si>
  <si>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</si>
  <si>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</si>
  <si>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</si>
  <si>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</si>
  <si>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</si>
  <si>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</si>
  <si>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</si>
  <si>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</si>
  <si>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</si>
  <si>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</si>
  <si>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</si>
  <si>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</si>
  <si>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</si>
  <si>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</si>
  <si>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</si>
  <si>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</si>
  <si>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</si>
  <si>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</si>
  <si>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</si>
  <si>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</si>
  <si>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</si>
  <si>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</si>
  <si>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</si>
  <si>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</si>
  <si>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</si>
  <si>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</si>
  <si>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</si>
  <si>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</si>
  <si>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</si>
  <si>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</si>
  <si>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</si>
  <si>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</si>
  <si>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</si>
  <si>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</si>
  <si>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</si>
  <si>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</si>
  <si>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</si>
  <si>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</si>
  <si>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</si>
  <si>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</si>
  <si>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</si>
  <si>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</si>
  <si>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</si>
  <si>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</si>
  <si>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</si>
  <si>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</si>
  <si>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</si>
  <si>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</si>
  <si>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</si>
  <si>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</si>
  <si>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</si>
  <si>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</si>
  <si>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</si>
  <si>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</si>
  <si>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</si>
  <si>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</si>
  <si>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</si>
  <si>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</si>
  <si>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</si>
  <si>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</si>
  <si>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</si>
  <si>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</si>
  <si>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</si>
  <si>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</si>
  <si>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</si>
  <si>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</si>
  <si>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</si>
  <si>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</si>
  <si>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</si>
  <si>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</si>
  <si>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</si>
  <si>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</si>
  <si>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</si>
  <si>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</si>
  <si>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</si>
  <si>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</si>
  <si>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</si>
  <si>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</si>
  <si>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</si>
  <si>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</si>
  <si>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</si>
  <si>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</si>
  <si>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</si>
  <si>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</si>
  <si>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</si>
  <si>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</si>
  <si>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</si>
  <si>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</si>
  <si>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</si>
  <si>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</si>
  <si>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</si>
  <si>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</si>
  <si>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</si>
  <si>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</si>
  <si>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</si>
  <si>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</si>
  <si>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</si>
  <si>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</si>
  <si>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</si>
  <si>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</si>
  <si>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</si>
  <si>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</si>
  <si>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</si>
  <si>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</si>
  <si>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</si>
  <si>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</si>
  <si>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</si>
  <si>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</si>
  <si>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</si>
  <si>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</si>
  <si>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</si>
  <si>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</si>
  <si>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</si>
  <si>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</si>
  <si>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</si>
  <si>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</si>
  <si>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</si>
  <si>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</si>
  <si>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</si>
  <si>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</si>
  <si>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</si>
  <si>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</si>
  <si>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</si>
  <si>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</si>
  <si>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</si>
  <si>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</si>
  <si>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</si>
  <si>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</si>
  <si>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</si>
  <si>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</si>
  <si>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</si>
  <si>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</si>
  <si>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</si>
  <si>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</si>
  <si>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</si>
  <si>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</si>
  <si>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</si>
  <si>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</si>
  <si>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</si>
  <si>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</si>
  <si>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</si>
  <si>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</si>
  <si>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</si>
  <si>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</si>
  <si>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</si>
  <si>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</si>
  <si>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</si>
  <si>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</si>
  <si>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</si>
  <si>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</si>
  <si>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</si>
  <si>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</si>
  <si>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</si>
  <si>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</si>
  <si>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</si>
  <si>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</si>
  <si>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</si>
  <si>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</si>
  <si>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</si>
  <si>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</si>
  <si>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</si>
  <si>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</si>
  <si>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</si>
  <si>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</si>
  <si>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</si>
  <si>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</si>
  <si>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</si>
  <si>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</si>
  <si>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</si>
  <si>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</si>
  <si>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</si>
  <si>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</si>
  <si>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</si>
  <si>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</si>
  <si>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</si>
  <si>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</si>
  <si>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</si>
  <si>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</si>
  <si>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</si>
  <si>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</si>
  <si>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</si>
  <si>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</si>
  <si>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</si>
  <si>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</si>
  <si>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</si>
  <si>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</si>
  <si>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</si>
  <si>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</si>
  <si>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</si>
  <si>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</si>
  <si>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</si>
  <si>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</si>
  <si>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</si>
  <si>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</si>
  <si>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</si>
  <si>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</si>
  <si>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</si>
  <si>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</si>
  <si>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</si>
  <si>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</si>
  <si>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</si>
  <si>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</si>
  <si>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</si>
  <si>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</si>
  <si>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</si>
  <si>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</si>
  <si>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</si>
  <si>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</si>
  <si>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</si>
  <si>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</si>
  <si>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</si>
  <si>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</si>
  <si>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</si>
  <si>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</si>
  <si>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</si>
  <si>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</si>
  <si>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</si>
  <si>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</si>
  <si>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</si>
  <si>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</si>
  <si>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</si>
  <si>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</si>
  <si>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</si>
  <si>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</si>
  <si>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</si>
  <si>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</si>
  <si>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</si>
  <si>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</si>
  <si>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</si>
  <si>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</si>
  <si>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</si>
  <si>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</si>
  <si>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</si>
  <si>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</si>
  <si>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</si>
  <si>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</si>
  <si>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</si>
  <si>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</si>
  <si>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</si>
  <si>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</si>
  <si>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</si>
  <si>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</si>
  <si>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</si>
  <si>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</si>
  <si>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</si>
  <si>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</si>
  <si>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</si>
  <si>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</si>
  <si>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</si>
  <si>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</si>
  <si>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</si>
  <si>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</si>
  <si>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</si>
  <si>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</si>
  <si>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</si>
  <si>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</si>
  <si>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</si>
  <si>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</si>
  <si>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</si>
  <si>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</si>
  <si>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</si>
  <si>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</si>
  <si>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</si>
  <si>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</si>
  <si>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</si>
  <si>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</si>
  <si>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</si>
  <si>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</si>
  <si>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</si>
  <si>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</si>
  <si>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</si>
  <si>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</si>
  <si>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</si>
  <si>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</si>
  <si>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</si>
  <si>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</si>
  <si>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</si>
  <si>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</si>
  <si>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</si>
  <si>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</si>
  <si>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</si>
  <si>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</si>
  <si>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</si>
  <si>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</si>
  <si>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</si>
  <si>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</si>
  <si>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</si>
  <si>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</si>
  <si>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</si>
  <si>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</si>
  <si>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</si>
  <si>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</si>
  <si>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</si>
  <si>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</si>
  <si>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</si>
  <si>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</si>
  <si>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</si>
  <si>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</si>
  <si>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</si>
  <si>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</si>
  <si>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</si>
  <si>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</si>
  <si>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</si>
  <si>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</si>
  <si>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</si>
  <si>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</si>
  <si>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</si>
  <si>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</si>
  <si>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</si>
  <si>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</si>
  <si>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</si>
  <si>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</si>
  <si>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</si>
  <si>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</si>
  <si>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</si>
  <si>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</si>
  <si>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</si>
  <si>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</si>
  <si>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</si>
  <si>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</si>
  <si>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</si>
  <si>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</si>
  <si>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</si>
  <si>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</si>
  <si>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</si>
  <si>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</si>
  <si>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</si>
  <si>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</si>
  <si>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</si>
  <si>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</si>
  <si>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</si>
  <si>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</si>
  <si>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</si>
  <si>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</si>
  <si>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</si>
  <si>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</si>
  <si>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</si>
  <si>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</si>
  <si>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</si>
  <si>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</si>
  <si>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</si>
  <si>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</si>
  <si>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</si>
  <si>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</si>
  <si>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</si>
  <si>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</si>
  <si>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</si>
  <si>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</si>
  <si>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</si>
  <si>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</si>
  <si>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</si>
  <si>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</si>
  <si>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</si>
  <si>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</si>
  <si>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</si>
  <si>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</si>
  <si>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</si>
  <si>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</si>
  <si>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</si>
  <si>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</si>
  <si>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</si>
  <si>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</si>
  <si>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</si>
  <si>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</si>
  <si>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</si>
  <si>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</si>
  <si>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</si>
  <si>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</si>
  <si>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</si>
  <si>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</si>
  <si>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</si>
  <si>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</si>
  <si>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</si>
  <si>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</si>
  <si>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</si>
  <si>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</si>
  <si>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</si>
  <si>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</si>
  <si>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</si>
  <si>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</si>
  <si>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</si>
  <si>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</si>
  <si>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</si>
  <si>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</si>
  <si>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</si>
  <si>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</si>
  <si>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</si>
  <si>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</si>
  <si>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</si>
  <si>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</si>
  <si>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</si>
  <si>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</si>
  <si>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</si>
  <si>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</si>
  <si>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</si>
  <si>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</si>
  <si>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</si>
  <si>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</si>
  <si>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</si>
  <si>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</si>
  <si>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</si>
  <si>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</si>
  <si>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</si>
  <si>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</si>
  <si>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</si>
  <si>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</si>
  <si>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</si>
  <si>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</si>
  <si>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</si>
  <si>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</si>
  <si>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</si>
  <si>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</si>
  <si>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</si>
  <si>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</si>
  <si>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</si>
  <si>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</si>
  <si>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</si>
  <si>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</si>
  <si>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</si>
  <si>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</si>
  <si>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</si>
  <si>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</si>
  <si>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</si>
  <si>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</si>
  <si>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</si>
  <si>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</si>
  <si>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</si>
  <si>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</si>
  <si>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</si>
  <si>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</si>
  <si>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</si>
  <si>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</si>
  <si>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</si>
  <si>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</si>
  <si>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</si>
  <si>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</si>
  <si>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</si>
  <si>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</si>
  <si>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</si>
  <si>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</si>
  <si>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</si>
  <si>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</si>
  <si>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</si>
  <si>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</si>
  <si>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</si>
  <si>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</si>
  <si>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</si>
  <si>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</si>
  <si>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</si>
  <si>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</si>
  <si>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</si>
  <si>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</si>
  <si>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</si>
  <si>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</si>
  <si>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</si>
  <si>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</si>
  <si>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</si>
  <si>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</si>
  <si>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</si>
  <si>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</si>
  <si>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</si>
  <si>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</si>
  <si>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</si>
  <si>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</si>
  <si>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</si>
  <si>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</si>
  <si>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</si>
  <si>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</si>
  <si>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</si>
  <si>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</si>
  <si>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</si>
  <si>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</si>
  <si>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</si>
  <si>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</si>
  <si>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</si>
  <si>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</si>
  <si>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</si>
  <si>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</si>
  <si>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</si>
  <si>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</si>
  <si>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</si>
  <si>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</si>
  <si>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</si>
  <si>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</si>
  <si>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</si>
  <si>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</si>
  <si>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</si>
  <si>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</si>
  <si>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</si>
  <si>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</si>
  <si>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</si>
  <si>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</si>
  <si>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</si>
  <si>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</si>
  <si>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</si>
  <si>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</si>
  <si>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</si>
  <si>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</si>
  <si>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</si>
  <si>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</si>
  <si>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</si>
  <si>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</si>
  <si>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</si>
  <si>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</si>
  <si>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</si>
  <si>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</si>
  <si>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</si>
  <si>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</si>
  <si>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</si>
  <si>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</si>
  <si>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</si>
  <si>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</si>
  <si>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</si>
  <si>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</si>
  <si>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</si>
  <si>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</si>
  <si>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</si>
  <si>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</si>
  <si>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</si>
  <si>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</si>
  <si>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</si>
  <si>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</si>
  <si>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</si>
  <si>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</si>
  <si>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</si>
  <si>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</si>
  <si>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</si>
  <si>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</si>
  <si>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</si>
  <si>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</si>
  <si>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</si>
  <si>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</si>
  <si>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</si>
  <si>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</si>
  <si>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</si>
  <si>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</si>
  <si>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</si>
  <si>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</si>
  <si>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</si>
  <si>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</si>
  <si>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</si>
  <si>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</si>
  <si>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</si>
  <si>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</si>
  <si>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</si>
  <si>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</si>
  <si>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</si>
  <si>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</si>
  <si>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</si>
  <si>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</si>
  <si>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</si>
  <si>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</si>
  <si>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</si>
  <si>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</si>
  <si>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</si>
  <si>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</si>
  <si>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</si>
  <si>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</si>
  <si>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</si>
  <si>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</si>
  <si>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</si>
  <si>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</si>
  <si>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</si>
  <si>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</si>
  <si>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</si>
  <si>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</si>
  <si>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</si>
  <si>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</si>
  <si>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</si>
  <si>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</si>
  <si>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</si>
  <si>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</si>
  <si>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</si>
  <si>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</si>
  <si>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</si>
  <si>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</si>
  <si>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</si>
  <si>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</si>
  <si>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</si>
  <si>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</si>
  <si>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</si>
  <si>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</si>
  <si>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</si>
  <si>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</si>
  <si>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</si>
  <si>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</si>
  <si>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</si>
  <si>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</si>
  <si>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</si>
  <si>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</si>
  <si>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</si>
  <si>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</si>
  <si>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</si>
  <si>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</si>
  <si>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</si>
  <si>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</si>
  <si>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</si>
  <si>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</si>
  <si>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</si>
  <si>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</si>
  <si>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</si>
  <si>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</si>
  <si>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</si>
  <si>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</si>
  <si>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</si>
  <si>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</si>
  <si>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</si>
  <si>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</si>
  <si>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</si>
  <si>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</si>
  <si>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</si>
  <si>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</si>
  <si>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</si>
  <si>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</si>
  <si>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</si>
  <si>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</si>
  <si>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</si>
  <si>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</si>
  <si>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</si>
  <si>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</si>
  <si>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</si>
  <si>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</si>
  <si>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</si>
  <si>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</si>
  <si>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</si>
  <si>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</si>
  <si>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</si>
  <si>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</si>
  <si>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</si>
  <si>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</si>
  <si>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</si>
  <si>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</si>
  <si>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</si>
  <si>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</si>
  <si>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</si>
  <si>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</si>
  <si>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</si>
  <si>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</si>
  <si>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</si>
  <si>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</si>
  <si>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</si>
  <si>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</si>
  <si>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</si>
  <si>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</si>
  <si>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</si>
  <si>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</si>
  <si>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</si>
  <si>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</si>
  <si>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</si>
  <si>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</si>
  <si>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</si>
  <si>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</si>
  <si>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</si>
  <si>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</si>
  <si>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</si>
  <si>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</si>
  <si>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</si>
  <si>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</si>
  <si>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</si>
  <si>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</si>
  <si>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</si>
  <si>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</si>
  <si>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</si>
  <si>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</si>
  <si>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</si>
  <si>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</si>
  <si>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</si>
  <si>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</si>
  <si>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</si>
  <si>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</si>
  <si>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</si>
  <si>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</si>
  <si>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</si>
  <si>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</si>
  <si>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</si>
  <si>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</si>
  <si>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</si>
  <si>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</si>
  <si>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</si>
  <si>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</si>
  <si>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</si>
  <si>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</si>
  <si>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</si>
  <si>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</si>
  <si>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</si>
  <si>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</si>
  <si>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</si>
  <si>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</si>
  <si>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</si>
  <si>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</si>
  <si>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</si>
  <si>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</si>
  <si>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</si>
  <si>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</si>
  <si>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</si>
  <si>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</si>
  <si>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</si>
  <si>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</si>
  <si>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</si>
  <si>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</si>
  <si>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</si>
  <si>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</si>
  <si>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</si>
  <si>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</si>
  <si>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</si>
  <si>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</si>
  <si>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</si>
  <si>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</si>
  <si>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</si>
  <si>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</si>
  <si>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</si>
  <si>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</si>
  <si>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</si>
  <si>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</si>
  <si>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</si>
  <si>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</si>
  <si>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</si>
  <si>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</si>
  <si>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</si>
  <si>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</si>
  <si>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</si>
  <si>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</si>
  <si>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</si>
  <si>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</si>
  <si>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</si>
  <si>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</si>
  <si>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</si>
  <si>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</si>
  <si>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</si>
  <si>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</si>
  <si>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</si>
  <si>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</si>
  <si>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</si>
  <si>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</si>
  <si>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</si>
  <si>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</si>
  <si>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</si>
  <si>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</si>
  <si>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</si>
  <si>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</si>
  <si>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</si>
  <si>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</si>
  <si>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</si>
  <si>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</si>
  <si>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</si>
  <si>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</si>
  <si>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</si>
  <si>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</si>
  <si>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</si>
  <si>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</si>
  <si>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</si>
  <si>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</si>
  <si>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</si>
  <si>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</si>
  <si>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</si>
  <si>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</si>
  <si>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</si>
  <si>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</si>
  <si>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</si>
  <si>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</si>
  <si>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</si>
  <si>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</si>
  <si>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</si>
  <si>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</si>
  <si>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</si>
  <si>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</si>
  <si>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</si>
  <si>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</si>
  <si>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</si>
  <si>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</si>
  <si>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</si>
  <si>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</si>
  <si>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</si>
  <si>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</si>
  <si>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</si>
  <si>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</si>
  <si>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</si>
  <si>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</si>
  <si>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</si>
  <si>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</si>
  <si>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</si>
  <si>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</si>
  <si>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</si>
  <si>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</si>
  <si>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</si>
  <si>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</si>
  <si>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</si>
  <si>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</si>
  <si>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</si>
  <si>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</si>
  <si>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</si>
  <si>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</si>
  <si>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</si>
  <si>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</si>
  <si>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</si>
  <si>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</si>
  <si>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</si>
  <si>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</si>
  <si>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</si>
  <si>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</si>
  <si>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</si>
  <si>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</si>
  <si>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</si>
  <si>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</si>
  <si>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</si>
  <si>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</si>
  <si>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</si>
  <si>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</si>
  <si>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</si>
  <si>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</si>
  <si>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</si>
  <si>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</si>
  <si>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</si>
  <si>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</si>
  <si>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</si>
  <si>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</si>
  <si>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</si>
  <si>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</si>
  <si>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</si>
  <si>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</si>
  <si>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</si>
  <si>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</si>
  <si>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</si>
  <si>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</si>
  <si>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</si>
  <si>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</si>
  <si>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</si>
  <si>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</si>
  <si>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</si>
  <si>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</si>
  <si>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</si>
  <si>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</si>
  <si>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</si>
  <si>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</si>
  <si>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</si>
  <si>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</si>
  <si>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</si>
  <si>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</si>
  <si>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</si>
  <si>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</si>
  <si>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</si>
  <si>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</si>
  <si>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</si>
  <si>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</si>
  <si>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</si>
  <si>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</si>
  <si>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</si>
  <si>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</si>
  <si>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</si>
  <si>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</si>
  <si>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</si>
  <si>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</si>
  <si>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</si>
  <si>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</si>
  <si>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</si>
  <si>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</si>
  <si>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</si>
  <si>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</si>
  <si>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</si>
  <si>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</si>
  <si>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</si>
  <si>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</si>
  <si>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</si>
  <si>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</si>
  <si>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</si>
  <si>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</si>
  <si>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</si>
  <si>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</si>
  <si>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</si>
  <si>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</si>
  <si>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</si>
  <si>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</si>
  <si>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</si>
  <si>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</si>
  <si>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</si>
  <si>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</si>
  <si>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</si>
  <si>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</si>
  <si>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</si>
  <si>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</si>
  <si>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</si>
  <si>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</si>
  <si>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</si>
  <si>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</si>
  <si>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</si>
  <si>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</si>
  <si>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</si>
  <si>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</si>
  <si>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</si>
  <si>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</si>
  <si>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</si>
  <si>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</si>
  <si>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</si>
  <si>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</si>
  <si>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</si>
  <si>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</si>
  <si>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</si>
  <si>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</si>
  <si>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</si>
  <si>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</si>
  <si>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</si>
  <si>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</si>
  <si>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</si>
  <si>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</si>
  <si>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</si>
  <si>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</si>
  <si>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</si>
  <si>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</si>
  <si>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</si>
  <si>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</si>
  <si>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</si>
  <si>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</si>
  <si>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</si>
  <si>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</si>
  <si>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</si>
  <si>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</si>
  <si>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</si>
  <si>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</si>
  <si>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</si>
  <si>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</si>
  <si>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</si>
  <si>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</si>
  <si>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</si>
  <si>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</si>
  <si>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</si>
  <si>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</si>
  <si>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</si>
  <si>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</si>
  <si>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</si>
  <si>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</si>
  <si>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</si>
  <si>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</si>
  <si>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</si>
  <si>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</si>
  <si>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</si>
  <si>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</si>
  <si>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</si>
  <si>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</si>
  <si>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</si>
  <si>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</si>
  <si>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</si>
  <si>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</si>
  <si>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</si>
  <si>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</si>
  <si>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</si>
  <si>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</si>
  <si>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</si>
  <si>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</si>
  <si>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</si>
  <si>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</si>
  <si>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</si>
  <si>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</si>
  <si>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</si>
  <si>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</si>
  <si>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</si>
  <si>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</si>
  <si>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</si>
  <si>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</si>
  <si>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</si>
  <si>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</si>
  <si>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</si>
  <si>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</si>
  <si>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</si>
  <si>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</si>
  <si>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</si>
  <si>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</si>
  <si>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</si>
  <si>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</si>
  <si>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</si>
  <si>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</si>
  <si>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</si>
  <si>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</si>
  <si>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</si>
  <si>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</si>
  <si>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</si>
  <si>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</si>
  <si>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</si>
  <si>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</si>
  <si>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</si>
  <si>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</si>
  <si>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</si>
  <si>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</si>
  <si>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</si>
  <si>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</si>
  <si>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</si>
  <si>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</si>
  <si>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</si>
  <si>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</si>
  <si>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</si>
  <si>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</si>
  <si>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</si>
  <si>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</si>
  <si>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</si>
  <si>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</si>
  <si>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</si>
  <si>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</si>
  <si>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</si>
  <si>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</si>
  <si>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</si>
  <si>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</si>
  <si>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</si>
  <si>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</si>
  <si>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</si>
  <si>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</si>
  <si>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</si>
  <si>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</si>
  <si>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</si>
  <si>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</si>
  <si>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</si>
  <si>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</si>
  <si>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</si>
  <si>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</si>
  <si>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</si>
  <si>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</si>
  <si>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</si>
  <si>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</si>
  <si>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</si>
  <si>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</si>
  <si>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</si>
  <si>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</si>
  <si>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</si>
  <si>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</si>
  <si>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</si>
  <si>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</si>
  <si>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</si>
  <si>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</si>
  <si>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</si>
  <si>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</si>
  <si>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</si>
  <si>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</si>
  <si>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</si>
  <si>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</si>
  <si>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</si>
  <si>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</si>
  <si>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</si>
  <si>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</si>
  <si>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</si>
  <si>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</si>
  <si>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</si>
  <si>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</si>
  <si>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</si>
  <si>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</si>
  <si>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</si>
  <si>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</si>
  <si>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</si>
  <si>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</si>
  <si>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</si>
  <si>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</si>
  <si>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</si>
  <si>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</si>
  <si>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</si>
  <si>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</si>
  <si>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</si>
  <si>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</si>
  <si>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</si>
  <si>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</si>
  <si>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</si>
  <si>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</si>
  <si>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</si>
  <si>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</si>
  <si>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</si>
  <si>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</si>
  <si>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</si>
  <si>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</si>
  <si>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</si>
  <si>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</si>
  <si>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</si>
  <si>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</si>
  <si>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</si>
  <si>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</si>
  <si>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</si>
  <si>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</si>
  <si>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</si>
  <si>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</si>
  <si>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</si>
  <si>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</si>
  <si>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</si>
  <si>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</si>
  <si>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</si>
  <si>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</si>
  <si>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</si>
  <si>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</si>
  <si>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</si>
  <si>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</si>
  <si>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</si>
  <si>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</si>
  <si>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</si>
  <si>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</si>
  <si>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</si>
  <si>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</si>
  <si>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</si>
  <si>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</si>
  <si>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</si>
  <si>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</si>
  <si>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</si>
  <si>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</si>
  <si>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</si>
  <si>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</si>
  <si>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</si>
  <si>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</si>
  <si>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</si>
  <si>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</si>
  <si>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</si>
  <si>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</si>
  <si>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</si>
  <si>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</si>
  <si>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</si>
  <si>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</si>
  <si>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</si>
  <si>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</si>
  <si>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</si>
  <si>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</si>
  <si>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</si>
  <si>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</si>
  <si>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</si>
  <si>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</si>
  <si>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</si>
  <si>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</si>
  <si>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</si>
  <si>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</si>
  <si>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</si>
  <si>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</si>
  <si>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</si>
  <si>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</si>
  <si>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</si>
  <si>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</si>
  <si>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</si>
  <si>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</si>
  <si>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</si>
  <si>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</si>
  <si>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</si>
  <si>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</si>
  <si>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</si>
  <si>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</si>
  <si>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</si>
  <si>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</si>
  <si>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</si>
  <si>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</si>
  <si>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</si>
  <si>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</si>
  <si>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</si>
  <si>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</si>
  <si>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</si>
  <si>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</si>
  <si>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</si>
  <si>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</si>
  <si>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</si>
  <si>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</si>
  <si>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</si>
  <si>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</si>
  <si>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</si>
  <si>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</si>
  <si>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</si>
  <si>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</si>
  <si>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</si>
  <si>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</si>
  <si>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</si>
  <si>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</si>
  <si>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</si>
  <si>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</si>
  <si>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</si>
  <si>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</si>
  <si>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</si>
  <si>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</si>
  <si>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</si>
  <si>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</si>
  <si>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</si>
  <si>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</si>
  <si>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</si>
  <si>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</si>
  <si>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</si>
  <si>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</si>
  <si>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</si>
  <si>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</si>
  <si>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</si>
  <si>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</si>
  <si>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</si>
  <si>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</si>
  <si>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</si>
  <si>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</si>
  <si>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</si>
  <si>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</si>
  <si>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</si>
  <si>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</si>
  <si>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</si>
  <si>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</si>
  <si>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</si>
  <si>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</si>
  <si>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</si>
  <si>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</si>
  <si>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</si>
  <si>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</si>
  <si>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</si>
  <si>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</si>
  <si>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</si>
  <si>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</si>
  <si>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</si>
  <si>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</si>
  <si>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</si>
  <si>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</si>
  <si>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</si>
  <si>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</si>
  <si>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</si>
  <si>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</si>
  <si>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</si>
  <si>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</si>
  <si>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</si>
  <si>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</si>
  <si>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</si>
  <si>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</si>
  <si>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</si>
  <si>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</si>
  <si>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</si>
  <si>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</si>
  <si>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</si>
  <si>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</si>
  <si>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</si>
  <si>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</si>
  <si>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</si>
  <si>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</si>
  <si>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</si>
  <si>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</si>
  <si>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</si>
  <si>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</si>
  <si>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</si>
  <si>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</si>
  <si>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</si>
  <si>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</si>
  <si>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</si>
  <si>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</si>
  <si>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</si>
  <si>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</si>
  <si>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</si>
  <si>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</si>
  <si>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</si>
  <si>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</si>
  <si>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</si>
  <si>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</si>
  <si>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</si>
  <si>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</si>
  <si>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</si>
  <si>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</si>
  <si>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</si>
  <si>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</si>
  <si>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</si>
  <si>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</si>
  <si>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</si>
  <si>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</si>
  <si>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</si>
  <si>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</si>
  <si>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</si>
  <si>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</si>
  <si>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</si>
  <si>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</si>
  <si>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</si>
  <si>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</si>
  <si>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</si>
  <si>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</si>
  <si>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</si>
  <si>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</si>
  <si>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</si>
  <si>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</si>
  <si>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</si>
  <si>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</si>
  <si>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</si>
  <si>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</si>
  <si>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</si>
  <si>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</si>
  <si>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</si>
  <si>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</si>
  <si>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</si>
  <si>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</si>
  <si>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</si>
  <si>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</si>
  <si>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</si>
  <si>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</si>
  <si>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</si>
  <si>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</si>
  <si>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</si>
  <si>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</si>
  <si>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</si>
  <si>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</si>
  <si>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</si>
  <si>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</si>
  <si>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</si>
  <si>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</si>
  <si>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</si>
  <si>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</si>
  <si>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</si>
  <si>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</si>
  <si>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</si>
  <si>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</si>
  <si>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</si>
  <si>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</si>
  <si>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</si>
  <si>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</si>
  <si>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</si>
  <si>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</si>
  <si>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</si>
  <si>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</si>
  <si>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</si>
  <si>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</si>
  <si>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</si>
  <si>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</si>
  <si>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</si>
  <si>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</si>
  <si>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</si>
  <si>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</si>
  <si>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</si>
  <si>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</si>
  <si>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</si>
  <si>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</si>
  <si>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</si>
  <si>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</si>
  <si>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</si>
  <si>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</si>
  <si>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</si>
  <si>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</si>
  <si>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</si>
  <si>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</si>
  <si>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</si>
  <si>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</si>
  <si>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</si>
  <si>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</si>
  <si>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</si>
  <si>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</si>
  <si>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</si>
  <si>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</si>
  <si>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</si>
  <si>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</si>
  <si>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</si>
  <si>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</si>
  <si>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</si>
  <si>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</si>
  <si>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</si>
  <si>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</si>
  <si>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</si>
  <si>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</si>
  <si>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</si>
  <si>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</si>
  <si>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</si>
  <si>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</si>
  <si>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</si>
  <si>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</si>
  <si>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</si>
  <si>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</si>
  <si>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</si>
  <si>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</si>
  <si>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</si>
  <si>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</si>
  <si>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</si>
  <si>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</si>
  <si>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</si>
  <si>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</si>
  <si>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</si>
  <si>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</si>
  <si>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</si>
  <si>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</si>
  <si>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</si>
  <si>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</si>
  <si>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</si>
  <si>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</si>
  <si>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</si>
  <si>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</si>
  <si>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</si>
  <si>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</si>
  <si>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</si>
  <si>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</si>
  <si>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</si>
  <si>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</si>
  <si>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</si>
  <si>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</si>
  <si>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</si>
  <si>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</si>
  <si>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</si>
  <si>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</si>
  <si>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</si>
  <si>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</si>
  <si>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</si>
  <si>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</si>
  <si>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</si>
  <si>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</si>
  <si>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</si>
  <si>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</si>
  <si>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</si>
  <si>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</si>
  <si>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</si>
  <si>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</si>
  <si>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</si>
  <si>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</si>
  <si>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</si>
  <si>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</si>
  <si>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</si>
  <si>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</si>
  <si>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</si>
  <si>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</si>
  <si>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</si>
  <si>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</si>
  <si>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</si>
  <si>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</si>
  <si>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</si>
  <si>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</si>
  <si>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</si>
  <si>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</si>
  <si>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</si>
  <si>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</si>
  <si>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</si>
  <si>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</si>
  <si>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</si>
  <si>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</si>
  <si>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</si>
  <si>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</si>
  <si>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</si>
  <si>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</si>
  <si>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</si>
  <si>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</si>
  <si>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</si>
  <si>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</si>
  <si>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</si>
  <si>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</si>
  <si>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</si>
  <si>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</si>
  <si>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</si>
  <si>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</si>
  <si>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</si>
  <si>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</si>
  <si>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</si>
  <si>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</si>
  <si>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</si>
  <si>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</si>
  <si>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</si>
  <si>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</si>
  <si>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</si>
  <si>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</si>
  <si>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</si>
  <si>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</si>
  <si>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</si>
  <si>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</si>
  <si>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</si>
  <si>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</si>
  <si>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</si>
  <si>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</si>
  <si>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</si>
  <si>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</si>
  <si>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</si>
  <si>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</si>
  <si>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</si>
  <si>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</si>
  <si>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</si>
  <si>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</si>
  <si>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</si>
  <si>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</si>
  <si>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</si>
  <si>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</si>
  <si>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</si>
  <si>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</si>
  <si>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</si>
  <si>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</si>
  <si>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</si>
  <si>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</si>
  <si>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</si>
  <si>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</si>
  <si>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</si>
  <si>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</si>
  <si>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</si>
  <si>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</si>
  <si>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</si>
  <si>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</si>
  <si>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</si>
  <si>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</si>
  <si>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</si>
  <si>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</si>
  <si>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</si>
  <si>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</si>
  <si>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</si>
  <si>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</si>
  <si>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</si>
  <si>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</si>
  <si>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</si>
  <si>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</si>
  <si>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</si>
  <si>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</si>
  <si>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</si>
  <si>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</si>
  <si>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</si>
  <si>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</si>
  <si>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</si>
  <si>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</si>
  <si>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</si>
  <si>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</si>
  <si>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</si>
  <si>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</si>
  <si>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</si>
  <si>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</si>
  <si>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</si>
  <si>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</si>
  <si>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</si>
  <si>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</si>
  <si>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</si>
  <si>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</si>
  <si>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</si>
  <si>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</si>
  <si>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</si>
  <si>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</si>
  <si>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</si>
  <si>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</si>
  <si>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</si>
  <si>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</si>
  <si>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</si>
  <si>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</si>
  <si>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</si>
  <si>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</si>
  <si>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</si>
  <si>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</si>
  <si>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</si>
  <si>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</si>
  <si>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</si>
  <si>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</si>
  <si>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</si>
  <si>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</si>
  <si>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</si>
  <si>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</si>
  <si>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</si>
  <si>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</si>
  <si>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</si>
  <si>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</si>
  <si>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</si>
  <si>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</si>
  <si>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</si>
  <si>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</si>
  <si>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</si>
  <si>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</si>
  <si>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</si>
  <si>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</si>
  <si>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</si>
  <si>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</si>
  <si>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</si>
  <si>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</si>
  <si>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</si>
  <si>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</si>
  <si>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</si>
  <si>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</si>
  <si>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</si>
  <si>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</si>
  <si>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</si>
  <si>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</si>
  <si>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</si>
  <si>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</si>
  <si>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</si>
  <si>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</si>
  <si>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</si>
  <si>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</si>
  <si>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</si>
  <si>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</si>
  <si>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</si>
  <si>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</si>
  <si>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</si>
  <si>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</si>
  <si>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</si>
  <si>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</si>
  <si>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</si>
  <si>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</si>
  <si>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</si>
  <si>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</si>
  <si>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</si>
  <si>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</si>
  <si>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</si>
  <si>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</si>
  <si>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</si>
  <si>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</si>
  <si>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</si>
  <si>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</si>
  <si>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</si>
  <si>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</si>
  <si>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</si>
  <si>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</si>
  <si>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</si>
  <si>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</si>
  <si>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</si>
  <si>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</si>
  <si>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</si>
  <si>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</si>
  <si>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</si>
  <si>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</si>
  <si>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</si>
  <si>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</si>
  <si>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</si>
  <si>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</si>
  <si>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</si>
  <si>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</si>
  <si>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</si>
  <si>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</si>
  <si>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</si>
  <si>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</si>
  <si>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</si>
  <si>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</si>
  <si>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</si>
  <si>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</si>
  <si>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</si>
  <si>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</si>
  <si>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</si>
  <si>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</si>
  <si>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</si>
  <si>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</si>
  <si>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</si>
  <si>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</si>
  <si>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</si>
  <si>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</si>
  <si>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</si>
  <si>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</si>
  <si>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</si>
  <si>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</si>
  <si>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</si>
  <si>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</si>
  <si>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</si>
  <si>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</si>
  <si>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</si>
  <si>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</si>
  <si>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</si>
  <si>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</si>
  <si>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</si>
  <si>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</si>
  <si>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</si>
  <si>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</si>
  <si>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</si>
  <si>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</si>
  <si>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</si>
  <si>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</si>
  <si>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</si>
  <si>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</si>
  <si>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</si>
  <si>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</si>
  <si>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</si>
  <si>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</si>
  <si>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</si>
  <si>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</si>
  <si>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</si>
  <si>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</si>
  <si>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</si>
  <si>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</si>
  <si>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</si>
  <si>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</si>
  <si>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</si>
  <si>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</si>
  <si>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</si>
  <si>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</si>
  <si>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</si>
  <si>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</si>
  <si>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</si>
  <si>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</si>
  <si>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</si>
  <si>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</si>
  <si>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</si>
  <si>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</si>
  <si>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</si>
  <si>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</si>
  <si>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</si>
  <si>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</si>
  <si>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</si>
  <si>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</si>
  <si>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</si>
  <si>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</si>
  <si>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</si>
  <si>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</si>
  <si>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</si>
  <si>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</si>
  <si>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</si>
  <si>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</si>
  <si>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</si>
  <si>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</si>
  <si>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</si>
  <si>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</si>
  <si>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</si>
  <si>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</si>
  <si>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</si>
  <si>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</si>
  <si>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</si>
  <si>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</si>
  <si>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</si>
  <si>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</si>
  <si>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</si>
  <si>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</si>
  <si>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</si>
  <si>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</si>
  <si>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</si>
  <si>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</si>
  <si>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</si>
  <si>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</si>
  <si>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</si>
  <si>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</si>
  <si>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</si>
  <si>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</si>
  <si>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</si>
  <si>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</si>
  <si>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</si>
  <si>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</si>
  <si>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</si>
  <si>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</si>
  <si>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</si>
  <si>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</si>
  <si>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</si>
  <si>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</si>
  <si>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</si>
  <si>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</si>
  <si>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</si>
  <si>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</si>
  <si>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</si>
  <si>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</si>
  <si>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</si>
  <si>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</si>
  <si>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</si>
  <si>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</si>
  <si>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</si>
  <si>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</si>
  <si>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</si>
  <si>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</si>
  <si>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</si>
  <si>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</si>
  <si>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</si>
  <si>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</si>
  <si>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</si>
  <si>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</si>
  <si>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</si>
  <si>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</si>
  <si>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</si>
  <si>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</si>
  <si>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</si>
  <si>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</si>
  <si>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</si>
  <si>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</si>
  <si>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</si>
  <si>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</si>
  <si>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</si>
  <si>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</si>
  <si>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</si>
  <si>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</si>
  <si>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</si>
  <si>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</si>
  <si>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</si>
  <si>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</si>
  <si>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</si>
  <si>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</si>
  <si>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</si>
  <si>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</si>
  <si>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</si>
  <si>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</si>
  <si>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</si>
  <si>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</si>
  <si>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</si>
  <si>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</si>
  <si>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</si>
  <si>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</si>
  <si>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</si>
  <si>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</si>
  <si>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</si>
  <si>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</si>
  <si>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</si>
  <si>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</si>
  <si>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</si>
  <si>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</si>
  <si>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</si>
  <si>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</si>
  <si>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</si>
  <si>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</si>
  <si>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</si>
  <si>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</si>
  <si>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</si>
  <si>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</si>
  <si>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</si>
  <si>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</si>
  <si>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</si>
  <si>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</si>
  <si>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</si>
  <si>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</si>
  <si>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</si>
  <si>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</si>
  <si>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</si>
  <si>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</si>
  <si>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</si>
  <si>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</si>
  <si>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</si>
  <si>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</si>
  <si>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</si>
  <si>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</si>
  <si>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</si>
  <si>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</si>
  <si>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</si>
  <si>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</si>
  <si>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</si>
  <si>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</si>
  <si>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</si>
  <si>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</si>
  <si>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</si>
  <si>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</si>
  <si>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</si>
  <si>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</si>
  <si>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</si>
  <si>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</si>
  <si>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</si>
  <si>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</si>
  <si>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</si>
  <si>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</si>
  <si>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</si>
  <si>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</si>
  <si>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</si>
  <si>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</si>
  <si>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</si>
  <si>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</si>
  <si>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</si>
  <si>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</si>
  <si>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</si>
  <si>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</si>
  <si>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</si>
  <si>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</si>
  <si>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</si>
  <si>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</si>
  <si>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</si>
  <si>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</si>
  <si>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</si>
  <si>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</si>
  <si>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</si>
  <si>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</si>
  <si>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</si>
  <si>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</si>
  <si>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</si>
  <si>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</si>
  <si>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</si>
  <si>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</si>
  <si>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</si>
  <si>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</si>
  <si>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</si>
  <si>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</si>
  <si>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</si>
  <si>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</si>
  <si>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</si>
  <si>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</si>
  <si>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</si>
  <si>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</si>
  <si>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</si>
  <si>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</si>
  <si>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</si>
  <si>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</si>
  <si>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</si>
  <si>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</si>
  <si>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</si>
  <si>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</si>
  <si>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</si>
  <si>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</si>
  <si>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</si>
  <si>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</si>
  <si>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</si>
  <si>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</si>
  <si>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</si>
  <si>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</si>
  <si>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</si>
  <si>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</si>
  <si>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</si>
  <si>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</si>
  <si>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</si>
  <si>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</si>
  <si>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</si>
  <si>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</si>
  <si>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</si>
  <si>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</si>
  <si>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</si>
  <si>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</si>
  <si>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</si>
  <si>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</si>
  <si>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</si>
  <si>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</si>
  <si>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</si>
  <si>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</si>
  <si>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</si>
  <si>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</si>
  <si>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</si>
  <si>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</si>
  <si>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</si>
  <si>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</si>
  <si>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</si>
  <si>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</si>
  <si>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</si>
  <si>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</si>
  <si>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</si>
  <si>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</si>
  <si>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</si>
  <si>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</si>
  <si>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</si>
  <si>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</si>
  <si>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</si>
  <si>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</si>
  <si>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</si>
  <si>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</si>
  <si>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</si>
  <si>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</si>
  <si>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</si>
  <si>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</si>
  <si>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</si>
  <si>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</si>
  <si>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</si>
  <si>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</si>
  <si>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</si>
  <si>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</si>
  <si>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</si>
  <si>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</si>
  <si>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</si>
  <si>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</si>
  <si>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</si>
  <si>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</si>
  <si>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</si>
  <si>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</si>
  <si>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</si>
  <si>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</si>
  <si>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</si>
  <si>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</si>
  <si>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</si>
  <si>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</si>
  <si>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</si>
  <si>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</si>
  <si>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</si>
  <si>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</si>
  <si>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</si>
  <si>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</si>
  <si>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</si>
  <si>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</si>
  <si>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</si>
  <si>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</si>
  <si>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</si>
  <si>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</si>
  <si>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</si>
  <si>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</si>
  <si>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</si>
  <si>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</si>
  <si>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</si>
  <si>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</si>
  <si>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</si>
  <si>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</si>
  <si>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</si>
  <si>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</si>
  <si>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</si>
  <si>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</si>
  <si>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</si>
  <si>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</si>
  <si>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</si>
  <si>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</si>
  <si>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</si>
  <si>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</si>
  <si>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</si>
  <si>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</si>
  <si>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</si>
  <si>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</si>
  <si>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</si>
  <si>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</si>
  <si>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</si>
  <si>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</si>
  <si>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</si>
  <si>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</si>
  <si>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</si>
  <si>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</si>
  <si>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</si>
  <si>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</si>
  <si>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</si>
  <si>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</si>
  <si>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</si>
  <si>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</si>
  <si>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</si>
  <si>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</si>
  <si>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</si>
  <si>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</si>
  <si>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</si>
  <si>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</si>
  <si>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</si>
  <si>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</si>
  <si>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</si>
  <si>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</si>
  <si>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</si>
  <si>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</si>
  <si>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</si>
  <si>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</si>
  <si>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</si>
  <si>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</si>
  <si>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</si>
  <si>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</si>
  <si>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</si>
  <si>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</si>
  <si>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</si>
  <si>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</si>
  <si>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</si>
  <si>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</si>
  <si>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</si>
  <si>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</si>
  <si>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</si>
  <si>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</si>
  <si>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</si>
  <si>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</si>
  <si>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</si>
  <si>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</si>
  <si>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</si>
  <si>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</si>
  <si>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</si>
  <si>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</si>
  <si>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</si>
  <si>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</si>
  <si>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</si>
  <si>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</si>
  <si>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</si>
  <si>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</si>
  <si>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</si>
  <si>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</si>
  <si>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</si>
  <si>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</si>
  <si>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</si>
  <si>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</si>
  <si>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</si>
  <si>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</si>
  <si>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</si>
  <si>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</si>
  <si>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</si>
  <si>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</si>
  <si>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</si>
  <si>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</si>
  <si>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</si>
  <si>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</si>
  <si>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</si>
  <si>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</si>
  <si>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</si>
  <si>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</si>
  <si>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</si>
  <si>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</si>
  <si>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</si>
  <si>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</si>
  <si>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</si>
  <si>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</si>
  <si>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</si>
  <si>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</si>
  <si>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</si>
  <si>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</si>
  <si>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</si>
  <si>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</si>
  <si>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</si>
  <si>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</si>
  <si>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</si>
  <si>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</si>
  <si>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</si>
  <si>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</si>
  <si>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</si>
  <si>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</si>
  <si>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</si>
  <si>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</si>
  <si>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</si>
  <si>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</si>
  <si>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</si>
  <si>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</si>
  <si>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</si>
  <si>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</si>
  <si>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</si>
  <si>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</si>
  <si>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</si>
  <si>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</si>
  <si>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</si>
  <si>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</si>
  <si>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</si>
  <si>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</si>
  <si>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</si>
  <si>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</si>
  <si>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</si>
  <si>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</si>
  <si>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</si>
  <si>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</si>
  <si>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</si>
  <si>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</si>
  <si>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</si>
  <si>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</si>
  <si>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</si>
  <si>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</si>
  <si>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</si>
  <si>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</si>
  <si>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</si>
  <si>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</si>
  <si>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</si>
  <si>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</si>
  <si>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</si>
  <si>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</si>
  <si>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</si>
  <si>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</si>
  <si>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</si>
  <si>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</si>
  <si>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</si>
  <si>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</si>
  <si>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</si>
  <si>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</si>
  <si>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</si>
  <si>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</si>
  <si>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</si>
  <si>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</si>
  <si>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</si>
  <si>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</si>
  <si>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</si>
  <si>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</si>
  <si>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</si>
  <si>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</si>
  <si>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</si>
  <si>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</si>
  <si>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</si>
  <si>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</si>
  <si>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</si>
  <si>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</si>
  <si>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</si>
  <si>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</si>
  <si>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</si>
  <si>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</si>
  <si>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</si>
  <si>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</si>
  <si>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</si>
  <si>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</si>
  <si>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</si>
  <si>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</si>
  <si>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</si>
  <si>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</si>
  <si>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</si>
  <si>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</si>
  <si>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</si>
  <si>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</si>
  <si>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</si>
  <si>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</si>
  <si>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</si>
  <si>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</si>
  <si>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</si>
  <si>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</si>
  <si>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</si>
  <si>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</si>
  <si>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</si>
  <si>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</si>
  <si>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</si>
  <si>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</si>
  <si>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</si>
  <si>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</si>
  <si>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</si>
  <si>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</si>
  <si>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</si>
  <si>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</si>
  <si>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</si>
  <si>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</si>
  <si>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</si>
  <si>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</si>
  <si>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</si>
  <si>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</si>
  <si>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</si>
  <si>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</si>
  <si>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</si>
  <si>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</si>
  <si>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</si>
  <si>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</si>
  <si>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</si>
  <si>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</si>
  <si>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</si>
  <si>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</si>
  <si>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</si>
  <si>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</si>
  <si>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</si>
  <si>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</si>
  <si>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</si>
  <si>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</si>
  <si>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</si>
  <si>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</si>
  <si>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</si>
  <si>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</si>
  <si>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</si>
  <si>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</si>
  <si>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</si>
  <si>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</si>
  <si>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</si>
  <si>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</si>
  <si>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</si>
  <si>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</si>
  <si>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</si>
  <si>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</si>
  <si>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</si>
  <si>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</si>
  <si>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</si>
  <si>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</si>
  <si>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</si>
  <si>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</si>
  <si>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</si>
  <si>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</si>
  <si>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</si>
  <si>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</si>
  <si>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</si>
  <si>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</si>
  <si>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</si>
  <si>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</si>
  <si>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</si>
  <si>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</si>
  <si>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</si>
  <si>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</si>
  <si>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</si>
  <si>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</si>
  <si>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</si>
  <si>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</si>
  <si>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</si>
  <si>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</si>
  <si>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</si>
  <si>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</si>
  <si>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</si>
  <si>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</si>
  <si>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</si>
  <si>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</si>
  <si>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</si>
  <si>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</si>
  <si>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</si>
  <si>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</si>
  <si>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</si>
  <si>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</si>
  <si>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</si>
  <si>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</si>
  <si>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</si>
  <si>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</si>
  <si>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</si>
  <si>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</si>
  <si>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</si>
  <si>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</si>
  <si>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</si>
  <si>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</si>
  <si>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</si>
  <si>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</si>
  <si>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</si>
  <si>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</si>
  <si>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</si>
  <si>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</si>
  <si>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</si>
  <si>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</si>
  <si>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</si>
  <si>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</si>
  <si>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</si>
  <si>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</si>
  <si>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</si>
  <si>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</si>
  <si>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</si>
  <si>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</si>
  <si>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</si>
  <si>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</si>
  <si>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</si>
  <si>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</si>
  <si>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</si>
  <si>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</si>
  <si>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</si>
  <si>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</si>
  <si>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</si>
  <si>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</si>
  <si>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</si>
  <si>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</si>
  <si>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</si>
  <si>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</si>
  <si>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</si>
  <si>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</si>
  <si>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</si>
  <si>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</si>
  <si>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</si>
  <si>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</si>
  <si>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</si>
  <si>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</si>
  <si>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</si>
  <si>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</si>
  <si>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</si>
  <si>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</si>
  <si>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</si>
  <si>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</si>
  <si>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</si>
  <si>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</si>
  <si>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</si>
  <si>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</si>
  <si>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</si>
  <si>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</si>
  <si>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</si>
  <si>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</si>
  <si>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</si>
  <si>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</si>
  <si>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</si>
  <si>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</si>
  <si>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</si>
  <si>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</si>
  <si>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</si>
  <si>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</si>
  <si>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</si>
  <si>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</si>
  <si>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</si>
  <si>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</si>
  <si>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</si>
  <si>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</si>
  <si>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</si>
  <si>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</si>
  <si>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</si>
  <si>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</si>
  <si>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</si>
  <si>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</si>
  <si>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</si>
  <si>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</si>
  <si>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</si>
  <si>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</si>
  <si>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</si>
  <si>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</si>
  <si>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</si>
  <si>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</si>
  <si>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</si>
  <si>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</si>
  <si>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</si>
  <si>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</si>
  <si>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</si>
  <si>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</si>
  <si>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</si>
  <si>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</si>
  <si>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</si>
  <si>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</si>
  <si>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</si>
  <si>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</si>
  <si>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</si>
  <si>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</si>
  <si>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</si>
  <si>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</si>
  <si>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</si>
  <si>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</si>
  <si>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</si>
  <si>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</si>
  <si>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</si>
  <si>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</si>
  <si>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</si>
  <si>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</si>
  <si>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</si>
  <si>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</si>
  <si>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</si>
  <si>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</si>
  <si>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</si>
  <si>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</si>
  <si>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</si>
  <si>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</si>
  <si>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</si>
  <si>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</si>
  <si>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</si>
  <si>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</si>
  <si>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</si>
  <si>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</si>
  <si>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</si>
  <si>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</si>
  <si>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</si>
  <si>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</si>
  <si>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</si>
  <si>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</si>
  <si>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</si>
  <si>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</si>
  <si>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</si>
  <si>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</si>
  <si>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</si>
  <si>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</si>
  <si>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</si>
  <si>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</si>
  <si>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</si>
  <si>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</si>
  <si>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</si>
  <si>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</si>
  <si>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</si>
  <si>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</si>
  <si>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</si>
  <si>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</si>
  <si>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</si>
  <si>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</si>
  <si>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</si>
  <si>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</si>
  <si>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</si>
  <si>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</si>
  <si>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</si>
  <si>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</si>
  <si>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</si>
  <si>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</si>
  <si>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</si>
  <si>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</si>
  <si>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</si>
  <si>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</si>
  <si>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</si>
  <si>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</si>
  <si>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</si>
  <si>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</si>
  <si>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</si>
  <si>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</si>
  <si>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</si>
  <si>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</si>
  <si>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</si>
  <si>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</si>
  <si>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</si>
  <si>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</si>
  <si>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</si>
  <si>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</si>
  <si>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</si>
  <si>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</si>
  <si>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</si>
  <si>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</si>
  <si>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</si>
  <si>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</si>
  <si>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</si>
  <si>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</si>
  <si>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</si>
  <si>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</si>
  <si>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</si>
  <si>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</si>
  <si>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</si>
  <si>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</si>
  <si>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</si>
  <si>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</si>
  <si>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</si>
  <si>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</si>
  <si>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</si>
  <si>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</si>
  <si>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</si>
  <si>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</si>
  <si>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</si>
  <si>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</si>
  <si>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</si>
  <si>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</si>
  <si>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</si>
  <si>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</si>
  <si>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</si>
  <si>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</si>
  <si>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</si>
  <si>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</si>
  <si>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</si>
  <si>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</si>
  <si>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</si>
  <si>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</si>
  <si>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</si>
  <si>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</si>
  <si>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</si>
  <si>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</si>
  <si>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</si>
  <si>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</si>
  <si>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</si>
  <si>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</si>
  <si>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</si>
  <si>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</si>
  <si>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</si>
  <si>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</si>
  <si>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</si>
  <si>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</si>
  <si>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</si>
  <si>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</si>
  <si>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</si>
  <si>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</si>
  <si>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</si>
  <si>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</si>
  <si>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</si>
  <si>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</si>
  <si>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</si>
  <si>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</si>
  <si>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</si>
  <si>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</si>
  <si>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</si>
  <si>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</si>
  <si>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</si>
  <si>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</si>
  <si>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</si>
  <si>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</si>
  <si>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</si>
  <si>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</si>
  <si>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</si>
  <si>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</si>
  <si>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</si>
  <si>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</si>
  <si>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</si>
  <si>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</si>
  <si>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</si>
  <si>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</si>
  <si>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</si>
  <si>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</si>
  <si>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</si>
  <si>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</si>
  <si>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</si>
  <si>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</si>
  <si>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</si>
  <si>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</si>
  <si>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</si>
  <si>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</si>
  <si>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</si>
  <si>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</si>
  <si>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</si>
  <si>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</si>
  <si>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</si>
  <si>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</si>
  <si>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</si>
  <si>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</si>
  <si>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</si>
  <si>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</si>
  <si>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</si>
  <si>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</si>
  <si>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</si>
  <si>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</si>
  <si>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</si>
  <si>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</si>
  <si>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</si>
  <si>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</si>
  <si>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</si>
  <si>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</si>
  <si>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</si>
  <si>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</si>
  <si>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</si>
  <si>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</si>
  <si>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</si>
  <si>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</si>
  <si>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</si>
  <si>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</si>
  <si>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</si>
  <si>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</si>
  <si>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</si>
  <si>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</si>
  <si>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</si>
  <si>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</si>
  <si>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</si>
  <si>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</si>
  <si>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</si>
  <si>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</si>
  <si>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</si>
  <si>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</si>
  <si>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</si>
  <si>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</si>
  <si>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</si>
  <si>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</si>
  <si>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</si>
  <si>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</si>
  <si>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</si>
  <si>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</si>
  <si>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</si>
  <si>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</si>
  <si>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</si>
  <si>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</si>
  <si>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</si>
  <si>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</si>
  <si>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</si>
  <si>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</si>
  <si>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</si>
  <si>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</si>
  <si>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</si>
  <si>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</si>
  <si>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</si>
  <si>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</si>
  <si>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</si>
  <si>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</si>
  <si>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</si>
  <si>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</si>
  <si>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</si>
  <si>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</si>
  <si>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</si>
  <si>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</si>
  <si>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</si>
  <si>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</si>
  <si>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</si>
  <si>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</si>
  <si>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</si>
  <si>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</si>
  <si>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</si>
  <si>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</si>
  <si>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</si>
  <si>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</si>
  <si>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</si>
  <si>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</si>
  <si>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</si>
  <si>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</si>
  <si>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</si>
  <si>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</si>
  <si>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</si>
  <si>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</si>
  <si>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</si>
  <si>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</si>
  <si>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</si>
  <si>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</si>
  <si>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</si>
  <si>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</si>
  <si>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</si>
  <si>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</si>
  <si>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</si>
  <si>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</si>
  <si>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</si>
  <si>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</si>
  <si>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</si>
  <si>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</si>
  <si>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</si>
  <si>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</si>
  <si>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</si>
  <si>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</si>
  <si>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</si>
  <si>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</si>
  <si>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</si>
  <si>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</si>
  <si>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</si>
  <si>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</si>
  <si>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</si>
  <si>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</si>
  <si>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</si>
  <si>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</si>
  <si>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</si>
  <si>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</si>
  <si>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</si>
  <si>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</si>
  <si>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</si>
  <si>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</si>
  <si>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</si>
  <si>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</si>
  <si>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</si>
  <si>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</si>
  <si>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</si>
  <si>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</si>
  <si>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</si>
  <si>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</si>
  <si>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</si>
  <si>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</si>
  <si>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</si>
  <si>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</si>
  <si>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</si>
  <si>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</si>
  <si>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</si>
  <si>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</si>
  <si>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</si>
  <si>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</si>
  <si>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</si>
  <si>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</si>
  <si>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</si>
  <si>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</si>
  <si>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</si>
  <si>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</si>
  <si>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</si>
  <si>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</si>
  <si>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</si>
  <si>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</si>
  <si>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</si>
  <si>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</si>
  <si>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</si>
  <si>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</si>
  <si>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</si>
  <si>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</si>
  <si>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</si>
  <si>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</si>
  <si>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</si>
  <si>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</si>
  <si>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</si>
  <si>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</si>
  <si>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</si>
  <si>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</si>
  <si>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</si>
  <si>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</si>
  <si>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</si>
  <si>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</si>
  <si>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</si>
  <si>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</si>
  <si>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</si>
  <si>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</si>
  <si>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</si>
  <si>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</si>
  <si>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</si>
  <si>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</si>
  <si>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</si>
  <si>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</si>
  <si>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</si>
  <si>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</si>
  <si>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</si>
  <si>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</si>
  <si>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</si>
  <si>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</si>
  <si>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</si>
  <si>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</si>
  <si>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</si>
  <si>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</si>
  <si>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</si>
  <si>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</si>
  <si>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</si>
  <si>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</si>
  <si>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</si>
  <si>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</si>
  <si>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</si>
  <si>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</si>
  <si>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</si>
  <si>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</si>
  <si>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</si>
  <si>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</si>
  <si>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</si>
  <si>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</si>
  <si>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</si>
  <si>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</si>
  <si>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</si>
  <si>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</si>
  <si>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</si>
  <si>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</si>
  <si>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</si>
  <si>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</si>
  <si>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</si>
  <si>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</si>
  <si>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</si>
  <si>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</si>
  <si>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</si>
  <si>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</si>
  <si>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</si>
  <si>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</si>
  <si>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</si>
  <si>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</si>
  <si>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</si>
  <si>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</si>
  <si>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</si>
  <si>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</si>
  <si>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</si>
  <si>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</si>
  <si>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</si>
  <si>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</si>
  <si>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</si>
  <si>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</si>
  <si>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</si>
  <si>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</si>
  <si>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</si>
  <si>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</si>
  <si>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</si>
  <si>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</si>
  <si>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</si>
  <si>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</si>
  <si>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</si>
  <si>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</si>
  <si>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</si>
  <si>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</si>
  <si>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</si>
  <si>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</si>
  <si>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</si>
  <si>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</si>
  <si>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</si>
  <si>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</si>
  <si>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</si>
  <si>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</si>
  <si>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</si>
  <si>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</si>
  <si>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</si>
  <si>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</si>
  <si>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</si>
  <si>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</si>
  <si>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</si>
  <si>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</si>
  <si>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</si>
  <si>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</si>
  <si>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</si>
  <si>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</si>
  <si>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</si>
  <si>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</si>
  <si>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</si>
  <si>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</si>
  <si>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</si>
  <si>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</si>
  <si>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</si>
  <si>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</si>
  <si>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</si>
  <si>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</si>
  <si>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</si>
  <si>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</si>
  <si>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</si>
  <si>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</si>
  <si>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</si>
  <si>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</si>
  <si>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</si>
  <si>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</si>
  <si>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</si>
  <si>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</si>
  <si>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</si>
  <si>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</si>
  <si>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</si>
  <si>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</si>
  <si>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</si>
  <si>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</si>
  <si>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</si>
  <si>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</si>
  <si>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</si>
  <si>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</si>
  <si>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</si>
  <si>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</si>
  <si>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</si>
  <si>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</si>
  <si>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</si>
  <si>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</si>
  <si>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</si>
  <si>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</si>
  <si>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</si>
  <si>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</si>
  <si>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</si>
  <si>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</si>
  <si>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</si>
  <si>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</si>
  <si>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</si>
  <si>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</si>
  <si>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</si>
  <si>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</si>
  <si>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</si>
  <si>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</si>
  <si>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</si>
  <si>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</si>
  <si>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</si>
  <si>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</si>
  <si>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</si>
  <si>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</si>
  <si>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</si>
  <si>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</si>
  <si>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</si>
  <si>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</si>
  <si>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</si>
  <si>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</si>
  <si>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</si>
  <si>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</si>
  <si>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</si>
  <si>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</si>
  <si>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</si>
  <si>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</si>
  <si>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</si>
  <si>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</si>
  <si>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</si>
  <si>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</si>
  <si>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</si>
  <si>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</si>
  <si>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</si>
  <si>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</si>
  <si>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</si>
  <si>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</si>
  <si>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</si>
  <si>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</si>
  <si>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</si>
  <si>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</si>
  <si>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</si>
  <si>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</si>
  <si>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</si>
  <si>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</si>
  <si>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</si>
  <si>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</si>
  <si>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</si>
  <si>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</si>
  <si>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</si>
  <si>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</si>
  <si>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</si>
  <si>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</si>
  <si>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</si>
  <si>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</si>
  <si>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</si>
  <si>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</si>
  <si>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</si>
  <si>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</si>
  <si>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</si>
  <si>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</si>
  <si>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</si>
  <si>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</si>
  <si>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</si>
  <si>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</si>
  <si>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</si>
  <si>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</si>
  <si>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</si>
  <si>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</si>
  <si>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</si>
  <si>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</si>
  <si>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</si>
  <si>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</si>
  <si>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</si>
  <si>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</si>
  <si>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</si>
  <si>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</si>
  <si>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</si>
  <si>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</si>
  <si>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</si>
  <si>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</si>
  <si>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</si>
  <si>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</si>
  <si>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</si>
  <si>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</si>
  <si>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</si>
  <si>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</si>
  <si>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</si>
  <si>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</si>
  <si>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</si>
  <si>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</si>
  <si>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</si>
  <si>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</si>
  <si>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</si>
  <si>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</si>
  <si>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</si>
  <si>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</si>
  <si>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</si>
  <si>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</si>
  <si>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</si>
  <si>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</si>
  <si>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</si>
  <si>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</si>
  <si>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</si>
  <si>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</si>
  <si>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</si>
  <si>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</si>
  <si>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</si>
  <si>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</si>
  <si>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</si>
  <si>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</si>
  <si>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</si>
  <si>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</si>
  <si>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</si>
  <si>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</si>
  <si>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</si>
  <si>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</si>
  <si>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</si>
  <si>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</si>
  <si>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</si>
  <si>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</si>
  <si>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</si>
  <si>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</si>
  <si>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</si>
  <si>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</si>
  <si>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</si>
  <si>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</si>
  <si>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</si>
  <si>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</si>
  <si>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</si>
  <si>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</si>
  <si>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</si>
  <si>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</si>
  <si>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</si>
  <si>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</si>
  <si>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</si>
  <si>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</si>
  <si>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</si>
  <si>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</si>
  <si>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</si>
  <si>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</si>
  <si>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</si>
  <si>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</si>
  <si>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</si>
  <si>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</si>
  <si>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</si>
  <si>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</si>
  <si>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</si>
  <si>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</si>
  <si>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</si>
  <si>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</si>
  <si>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</si>
  <si>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</si>
  <si>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</si>
  <si>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</si>
  <si>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</si>
  <si>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</si>
  <si>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</si>
  <si>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</si>
  <si>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</si>
  <si>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</si>
  <si>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</si>
  <si>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</si>
  <si>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</si>
  <si>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</si>
  <si>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</si>
  <si>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</si>
  <si>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</si>
  <si>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</si>
  <si>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</si>
  <si>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</si>
  <si>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</si>
  <si>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</si>
  <si>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</si>
  <si>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</si>
  <si>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</si>
  <si>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</si>
  <si>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</si>
  <si>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</si>
  <si>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</si>
  <si>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</si>
  <si>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</si>
  <si>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</si>
  <si>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</si>
  <si>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</si>
  <si>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</si>
  <si>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</si>
  <si>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</si>
  <si>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</si>
  <si>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</si>
  <si>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</si>
  <si>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</si>
  <si>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</si>
  <si>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</si>
  <si>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</si>
  <si>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</si>
  <si>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</si>
  <si>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</si>
  <si>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</si>
  <si>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</si>
  <si>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</si>
  <si>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</si>
  <si>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</si>
  <si>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</si>
  <si>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</si>
  <si>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</si>
  <si>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</si>
  <si>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</si>
  <si>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</si>
  <si>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</si>
  <si>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</si>
  <si>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</si>
  <si>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</si>
  <si>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</si>
  <si>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</si>
  <si>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</si>
  <si>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</si>
  <si>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</si>
  <si>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</si>
  <si>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</si>
  <si>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</si>
  <si>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</si>
  <si>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</si>
  <si>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</si>
  <si>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</si>
  <si>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</si>
  <si>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</si>
  <si>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</si>
  <si>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</si>
  <si>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</si>
  <si>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</si>
  <si>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</si>
  <si>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</si>
  <si>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</si>
  <si>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</si>
  <si>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</si>
  <si>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</si>
  <si>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</si>
  <si>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</si>
  <si>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</si>
  <si>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</si>
  <si>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</si>
  <si>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</si>
  <si>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</si>
  <si>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</si>
  <si>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</si>
  <si>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</si>
  <si>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</si>
  <si>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</si>
  <si>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</si>
  <si>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</si>
  <si>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</si>
  <si>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</si>
  <si>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</si>
  <si>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</si>
  <si>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</si>
  <si>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</si>
  <si>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</si>
  <si>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</si>
  <si>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</si>
  <si>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</si>
  <si>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</si>
  <si>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</si>
  <si>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</si>
  <si>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</si>
  <si>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</si>
  <si>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</si>
  <si>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</si>
  <si>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</si>
  <si>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</si>
  <si>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</si>
  <si>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</si>
  <si>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</si>
  <si>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</si>
  <si>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</si>
  <si>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</si>
  <si>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</si>
  <si>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</si>
  <si>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</si>
  <si>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</si>
  <si>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</si>
  <si>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</si>
  <si>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</si>
  <si>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</si>
  <si>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</si>
  <si>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</si>
  <si>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</si>
  <si>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</si>
  <si>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</si>
  <si>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</si>
  <si>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</si>
  <si>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</si>
  <si>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</si>
  <si>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</si>
  <si>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</si>
  <si>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</si>
  <si>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</si>
  <si>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</si>
  <si>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</si>
  <si>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</si>
  <si>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</si>
  <si>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</si>
  <si>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</si>
  <si>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</si>
  <si>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</si>
  <si>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</si>
  <si>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</si>
  <si>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</si>
  <si>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</si>
  <si>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</si>
  <si>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</si>
  <si>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</si>
  <si>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</si>
  <si>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</si>
  <si>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</si>
  <si>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</si>
  <si>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</si>
  <si>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</si>
  <si>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</si>
  <si>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</si>
  <si>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</si>
  <si>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</si>
  <si>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</si>
  <si>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</si>
  <si>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</si>
  <si>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</si>
  <si>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</si>
  <si>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</si>
  <si>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</si>
  <si>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</si>
  <si>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</si>
  <si>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</si>
  <si>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</si>
  <si>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</si>
  <si>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</si>
  <si>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</si>
  <si>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</si>
  <si>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</si>
  <si>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</si>
  <si>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</si>
  <si>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</si>
  <si>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</si>
  <si>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</si>
  <si>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</si>
  <si>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</si>
  <si>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</si>
  <si>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</si>
  <si>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</si>
  <si>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</si>
  <si>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</si>
  <si>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</si>
  <si>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</si>
  <si>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</si>
  <si>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</si>
  <si>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</si>
  <si>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</si>
  <si>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</si>
  <si>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</si>
  <si>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</si>
  <si>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</si>
  <si>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</si>
  <si>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</si>
  <si>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</si>
  <si>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</si>
  <si>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</si>
  <si>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</si>
  <si>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</si>
  <si>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</si>
  <si>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</si>
  <si>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</si>
  <si>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</si>
  <si>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</si>
  <si>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</si>
  <si>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</si>
  <si>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</si>
  <si>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</si>
  <si>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</si>
  <si>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</si>
  <si>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</si>
  <si>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</si>
  <si>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</si>
  <si>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</si>
  <si>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</si>
  <si>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</si>
  <si>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</si>
  <si>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</si>
  <si>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</si>
  <si>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</si>
  <si>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</si>
  <si>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</si>
  <si>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</si>
  <si>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</si>
  <si>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</si>
  <si>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</si>
  <si>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</si>
  <si>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</si>
  <si>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</si>
  <si>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</si>
  <si>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</si>
  <si>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</si>
  <si>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</si>
  <si>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</si>
  <si>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</si>
  <si>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</si>
  <si>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</si>
  <si>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</si>
  <si>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</si>
  <si>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</si>
  <si>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</si>
  <si>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</si>
  <si>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</si>
  <si>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</si>
  <si>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</si>
  <si>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</si>
  <si>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</si>
  <si>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</si>
  <si>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</si>
  <si>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</si>
  <si>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</si>
  <si>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</si>
  <si>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</si>
  <si>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</si>
  <si>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</si>
  <si>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</si>
  <si>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</si>
  <si>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</si>
  <si>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</si>
  <si>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</si>
  <si>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</si>
  <si>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</si>
  <si>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</si>
  <si>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</si>
  <si>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</si>
  <si>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</si>
  <si>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</si>
  <si>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</si>
  <si>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</si>
  <si>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</si>
  <si>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</si>
  <si>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</si>
  <si>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</si>
  <si>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</si>
  <si>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</si>
  <si>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</si>
  <si>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</si>
  <si>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</si>
  <si>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</si>
  <si>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</si>
  <si>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</si>
  <si>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</si>
  <si>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</si>
  <si>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</si>
  <si>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</si>
  <si>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</si>
  <si>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</si>
  <si>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</si>
  <si>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</si>
  <si>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</si>
  <si>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</si>
  <si>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</si>
  <si>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</si>
  <si>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</si>
  <si>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</si>
  <si>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</si>
  <si>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</si>
  <si>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</si>
  <si>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</si>
  <si>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</si>
  <si>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</si>
  <si>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</si>
  <si>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</si>
  <si>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</si>
  <si>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</si>
  <si>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</si>
  <si>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</si>
  <si>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</si>
  <si>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</si>
  <si>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</si>
  <si>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</si>
  <si>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</si>
  <si>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</si>
  <si>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</si>
  <si>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</si>
  <si>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</si>
  <si>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</si>
  <si>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</si>
  <si>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</si>
  <si>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</si>
  <si>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</si>
  <si>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</si>
  <si>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</si>
  <si>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</si>
  <si>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</si>
  <si>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</si>
  <si>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</si>
  <si>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</si>
  <si>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</si>
  <si>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</si>
  <si>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</si>
  <si>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</si>
  <si>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</si>
  <si>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</si>
  <si>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</si>
  <si>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</si>
  <si>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</si>
  <si>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</si>
  <si>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</si>
  <si>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</si>
  <si>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</si>
  <si>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</si>
  <si>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</si>
  <si>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</si>
  <si>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</si>
  <si>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</si>
  <si>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</si>
  <si>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</si>
  <si>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</si>
  <si>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</si>
  <si>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</si>
  <si>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</si>
  <si>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</si>
  <si>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</si>
  <si>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</si>
  <si>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</si>
  <si>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</si>
  <si>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</si>
  <si>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</si>
  <si>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</si>
  <si>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</si>
  <si>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</si>
  <si>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</si>
  <si>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</si>
  <si>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</si>
  <si>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</si>
  <si>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</si>
  <si>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</si>
  <si>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</si>
  <si>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</si>
  <si>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</si>
  <si>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</si>
  <si>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</si>
  <si>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</si>
  <si>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</si>
  <si>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</si>
  <si>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</si>
  <si>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</si>
  <si>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</si>
  <si>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</si>
  <si>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</si>
  <si>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</si>
  <si>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</si>
  <si>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</si>
  <si>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</si>
  <si>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</si>
  <si>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</si>
  <si>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</si>
  <si>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</si>
  <si>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</si>
  <si>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</si>
  <si>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</si>
  <si>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</si>
  <si>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</si>
  <si>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</si>
  <si>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</si>
  <si>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</si>
  <si>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</si>
  <si>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</si>
  <si>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</si>
  <si>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</si>
  <si>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</si>
  <si>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</si>
  <si>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</si>
  <si>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</si>
  <si>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</si>
  <si>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</si>
  <si>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</si>
  <si>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</si>
  <si>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</si>
  <si>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</si>
  <si>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</si>
  <si>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</si>
  <si>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</si>
  <si>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</si>
  <si>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</si>
  <si>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</si>
  <si>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</si>
  <si>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</si>
  <si>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</si>
  <si>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</si>
  <si>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</si>
  <si>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</si>
  <si>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</si>
  <si>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</si>
  <si>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</si>
  <si>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</si>
  <si>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</si>
  <si>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</si>
  <si>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</si>
  <si>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</si>
  <si>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</si>
  <si>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</si>
  <si>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</si>
  <si>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</si>
  <si>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</si>
  <si>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</si>
  <si>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</si>
  <si>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</si>
  <si>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</si>
  <si>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</si>
  <si>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</si>
  <si>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</si>
  <si>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</si>
  <si>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</si>
  <si>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</si>
  <si>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</si>
  <si>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</si>
  <si>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</si>
  <si>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</si>
  <si>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</si>
  <si>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</si>
  <si>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</si>
  <si>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</si>
  <si>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</si>
  <si>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</si>
  <si>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</si>
  <si>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</si>
  <si>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</si>
  <si>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</si>
  <si>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</si>
  <si>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</si>
  <si>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</si>
  <si>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</si>
  <si>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</si>
  <si>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</si>
  <si>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</si>
  <si>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</si>
  <si>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</si>
  <si>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</si>
  <si>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</si>
  <si>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</si>
  <si>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</si>
  <si>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</si>
  <si>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</si>
  <si>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</si>
  <si>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</si>
  <si>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</si>
  <si>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</si>
  <si>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</si>
  <si>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</si>
  <si>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</si>
  <si>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</si>
  <si>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</si>
  <si>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</si>
  <si>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</si>
  <si>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</si>
  <si>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</si>
  <si>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</si>
  <si>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</si>
  <si>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</si>
  <si>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</si>
  <si>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</si>
  <si>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</si>
  <si>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</si>
  <si>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</si>
  <si>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</si>
  <si>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</si>
  <si>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</si>
  <si>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</si>
  <si>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</si>
  <si>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</si>
  <si>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</si>
  <si>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</si>
  <si>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</si>
  <si>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</si>
  <si>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</si>
  <si>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</si>
  <si>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</si>
  <si>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</si>
  <si>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</si>
  <si>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</si>
  <si>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</si>
  <si>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</si>
  <si>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</si>
  <si>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</si>
  <si>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</si>
  <si>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</si>
  <si>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</si>
  <si>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</si>
  <si>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</si>
  <si>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</si>
  <si>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</si>
  <si>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</si>
  <si>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</si>
  <si>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</si>
  <si>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</si>
  <si>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</si>
  <si>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</si>
  <si>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</si>
  <si>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</si>
  <si>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</si>
  <si>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</si>
  <si>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</si>
  <si>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</si>
  <si>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</si>
  <si>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</si>
  <si>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</si>
  <si>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</si>
  <si>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</si>
  <si>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</si>
  <si>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</si>
  <si>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</si>
  <si>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</si>
  <si>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</si>
  <si>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</si>
  <si>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</si>
  <si>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</si>
  <si>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</si>
  <si>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</si>
  <si>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</si>
  <si>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</si>
  <si>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</si>
  <si>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</si>
  <si>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</si>
  <si>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</si>
  <si>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</si>
  <si>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</si>
  <si>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</si>
  <si>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</si>
  <si>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</si>
  <si>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</si>
  <si>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</si>
  <si>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</si>
  <si>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</si>
  <si>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</si>
  <si>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</si>
  <si>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</si>
  <si>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</si>
  <si>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</si>
  <si>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</si>
  <si>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</si>
  <si>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</si>
  <si>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</si>
  <si>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</si>
  <si>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</si>
  <si>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</si>
  <si>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</si>
  <si>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</si>
  <si>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</si>
  <si>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</si>
  <si>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</si>
  <si>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</si>
  <si>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</si>
  <si>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</si>
  <si>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</si>
  <si>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</si>
  <si>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</si>
  <si>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</si>
  <si>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</si>
  <si>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</si>
  <si>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</si>
  <si>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</si>
  <si>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</si>
  <si>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</si>
  <si>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</si>
  <si>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</si>
  <si>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</si>
  <si>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</si>
  <si>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</si>
  <si>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</si>
  <si>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</si>
  <si>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</si>
  <si>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</si>
  <si>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</si>
  <si>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</si>
  <si>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</si>
  <si>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</si>
  <si>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</si>
  <si>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</si>
  <si>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</si>
  <si>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</si>
  <si>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</si>
  <si>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</si>
  <si>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</si>
  <si>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</si>
  <si>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</si>
  <si>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</si>
  <si>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</si>
  <si>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</si>
  <si>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</si>
  <si>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</si>
  <si>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</si>
  <si>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</si>
  <si>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</si>
  <si>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</si>
  <si>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</si>
  <si>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</si>
  <si>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</si>
  <si>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</si>
  <si>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</si>
  <si>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</si>
  <si>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</si>
  <si>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</si>
  <si>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</si>
  <si>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</si>
  <si>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</si>
  <si>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</si>
  <si>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</si>
  <si>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</si>
  <si>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</si>
  <si>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</si>
  <si>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</si>
  <si>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</si>
  <si>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</si>
  <si>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</si>
  <si>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</si>
  <si>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</si>
  <si>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</si>
  <si>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</si>
  <si>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</si>
  <si>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</si>
  <si>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</si>
  <si>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</si>
  <si>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</si>
  <si>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</si>
  <si>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</si>
  <si>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</si>
  <si>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</si>
  <si>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</si>
  <si>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</si>
  <si>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</si>
  <si>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</si>
  <si>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</si>
  <si>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</si>
  <si>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</si>
  <si>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</si>
  <si>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</si>
  <si>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</si>
  <si>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</si>
  <si>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</si>
  <si>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</si>
  <si>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</si>
  <si>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</si>
  <si>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</si>
  <si>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</si>
  <si>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</si>
  <si>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</si>
  <si>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</si>
  <si>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</si>
  <si>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</si>
  <si>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</si>
  <si>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</si>
  <si>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</si>
  <si>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</si>
  <si>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</si>
  <si>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</si>
  <si>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</si>
  <si>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</si>
  <si>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</si>
  <si>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</si>
  <si>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</si>
  <si>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</si>
  <si>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</si>
  <si>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</si>
  <si>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</si>
  <si>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</si>
  <si>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</si>
  <si>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</si>
  <si>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</si>
  <si>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</si>
  <si>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</si>
  <si>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</si>
  <si>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</si>
  <si>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</si>
  <si>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</si>
  <si>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</si>
  <si>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</si>
  <si>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</si>
  <si>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</si>
  <si>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</si>
  <si>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</si>
  <si>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</si>
  <si>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</si>
  <si>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</si>
  <si>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</si>
  <si>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</si>
  <si>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</si>
  <si>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</si>
  <si>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</si>
  <si>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</si>
  <si>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</si>
  <si>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</si>
  <si>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</si>
  <si>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</si>
  <si>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</si>
  <si>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</si>
  <si>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</si>
  <si>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</si>
  <si>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</si>
  <si>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</si>
  <si>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</si>
  <si>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</si>
  <si>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</si>
  <si>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</si>
  <si>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</si>
  <si>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</si>
  <si>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</si>
  <si>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</si>
  <si>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</si>
  <si>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</si>
  <si>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</si>
  <si>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</si>
  <si>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</si>
  <si>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</si>
  <si>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</si>
  <si>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</si>
  <si>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</si>
  <si>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</si>
  <si>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</si>
  <si>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</si>
  <si>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</si>
  <si>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</si>
  <si>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</si>
  <si>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</si>
  <si>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</si>
  <si>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</si>
  <si>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</si>
  <si>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</si>
  <si>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</si>
  <si>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</si>
  <si>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</si>
  <si>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</si>
  <si>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</si>
  <si>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</si>
  <si>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</si>
  <si>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</si>
  <si>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</si>
  <si>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</si>
  <si>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</si>
  <si>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</si>
  <si>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</si>
  <si>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</si>
  <si>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</si>
  <si>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</si>
  <si>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</si>
  <si>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</si>
  <si>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</si>
  <si>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</si>
  <si>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</si>
  <si>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</si>
  <si>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</si>
  <si>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</si>
  <si>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</si>
  <si>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</si>
  <si>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</si>
  <si>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</si>
  <si>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</si>
  <si>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</si>
  <si>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</si>
  <si>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</si>
  <si>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</si>
  <si>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</si>
  <si>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</si>
  <si>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</si>
  <si>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</si>
  <si>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</si>
  <si>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</si>
  <si>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</si>
  <si>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</si>
  <si>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</si>
  <si>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</si>
  <si>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</si>
  <si>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</si>
  <si>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</si>
  <si>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</si>
  <si>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</si>
  <si>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</si>
  <si>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</si>
  <si>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</si>
  <si>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</si>
  <si>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</si>
  <si>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</si>
  <si>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</si>
  <si>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</si>
  <si>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</si>
  <si>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</si>
  <si>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</si>
  <si>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</si>
  <si>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</si>
  <si>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</si>
  <si>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</si>
  <si>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</si>
  <si>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</si>
  <si>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</si>
  <si>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</si>
  <si>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</si>
  <si>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</si>
  <si>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</si>
  <si>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</si>
  <si>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</si>
  <si>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</si>
  <si>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</si>
  <si>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</si>
  <si>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</si>
  <si>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</si>
  <si>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</si>
  <si>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</si>
  <si>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</si>
  <si>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</si>
  <si>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</si>
  <si>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</si>
  <si>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</si>
  <si>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</si>
  <si>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</si>
  <si>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</si>
  <si>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</si>
  <si>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</si>
  <si>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</si>
  <si>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</si>
  <si>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</si>
  <si>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</si>
  <si>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</si>
  <si>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</si>
  <si>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</si>
  <si>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</si>
  <si>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</si>
  <si>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</si>
  <si>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</si>
  <si>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</si>
  <si>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</si>
  <si>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</si>
  <si>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</si>
  <si>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</si>
  <si>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</si>
  <si>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</si>
  <si>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</si>
  <si>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</si>
  <si>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</si>
  <si>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</si>
  <si>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</si>
  <si>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</si>
  <si>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</si>
  <si>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</si>
  <si>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</si>
  <si>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</si>
  <si>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</si>
  <si>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</si>
  <si>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</si>
  <si>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</si>
  <si>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</si>
  <si>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</si>
  <si>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</si>
  <si>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</si>
  <si>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</si>
  <si>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</si>
  <si>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</si>
  <si>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</si>
  <si>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</si>
  <si>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</si>
  <si>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</si>
  <si>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</si>
  <si>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</si>
  <si>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</si>
  <si>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</si>
  <si>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</si>
  <si>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</si>
  <si>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</si>
  <si>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</si>
  <si>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</si>
  <si>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</si>
  <si>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</si>
  <si>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</si>
  <si>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</si>
  <si>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</si>
  <si>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</si>
  <si>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</si>
  <si>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</si>
  <si>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</si>
  <si>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</si>
  <si>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</si>
  <si>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</si>
  <si>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</si>
  <si>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</si>
  <si>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</si>
  <si>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</si>
  <si>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</si>
  <si>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</si>
  <si>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</si>
  <si>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</si>
  <si>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</si>
  <si>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</si>
  <si>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</si>
  <si>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</si>
  <si>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</si>
  <si>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</si>
  <si>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</si>
  <si>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</si>
  <si>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</si>
  <si>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</si>
  <si>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</si>
  <si>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</si>
  <si>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</si>
  <si>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</si>
  <si>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</si>
  <si>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</si>
  <si>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</si>
  <si>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</si>
  <si>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</si>
  <si>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</si>
  <si>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</si>
  <si>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</si>
  <si>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</si>
  <si>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</si>
  <si>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</si>
  <si>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</si>
  <si>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</si>
  <si>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</si>
  <si>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</si>
  <si>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</si>
  <si>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</si>
  <si>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</si>
  <si>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</si>
  <si>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</si>
  <si>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</si>
  <si>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</si>
  <si>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</si>
  <si>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</si>
  <si>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</si>
  <si>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</si>
  <si>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</si>
  <si>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</si>
  <si>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</si>
  <si>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</si>
  <si>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</si>
  <si>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</si>
  <si>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</si>
  <si>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</si>
  <si>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</si>
  <si>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</si>
  <si>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</si>
  <si>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</si>
  <si>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</si>
  <si>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</si>
  <si>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</si>
  <si>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</si>
  <si>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</si>
  <si>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</si>
  <si>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</si>
  <si>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</si>
  <si>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</si>
  <si>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</si>
  <si>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</si>
  <si>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</si>
  <si>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</si>
  <si>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</si>
  <si>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</si>
  <si>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</si>
  <si>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</si>
  <si>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</si>
  <si>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</si>
  <si>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</si>
  <si>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</si>
  <si>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</si>
  <si>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</si>
  <si>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</si>
  <si>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</si>
  <si>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</si>
  <si>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</si>
  <si>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</si>
  <si>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</si>
  <si>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</si>
  <si>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</si>
  <si>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</si>
  <si>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</si>
  <si>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</si>
  <si>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</si>
  <si>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</si>
  <si>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</si>
  <si>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</si>
  <si>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</si>
  <si>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</si>
  <si>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</si>
  <si>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</si>
  <si>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</si>
  <si>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</si>
  <si>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</si>
  <si>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</si>
  <si>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</si>
  <si>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</si>
  <si>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</si>
  <si>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</si>
  <si>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</si>
  <si>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</si>
  <si>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</si>
  <si>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</si>
  <si>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</si>
  <si>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</si>
  <si>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</si>
  <si>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</si>
  <si>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</si>
  <si>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</si>
  <si>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</si>
  <si>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</si>
  <si>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</si>
  <si>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</si>
  <si>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</si>
  <si>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</si>
  <si>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</si>
  <si>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</si>
  <si>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</si>
  <si>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</si>
  <si>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</si>
  <si>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</si>
  <si>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</si>
  <si>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</si>
  <si>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</si>
  <si>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</si>
  <si>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</si>
  <si>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</si>
  <si>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</si>
  <si>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</si>
  <si>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</si>
  <si>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</si>
  <si>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</si>
  <si>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</si>
  <si>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</si>
  <si>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</si>
  <si>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</si>
  <si>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</si>
  <si>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</si>
  <si>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</si>
  <si>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</si>
  <si>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</si>
  <si>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</si>
  <si>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</si>
  <si>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</si>
  <si>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</si>
  <si>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</si>
  <si>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</si>
  <si>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</si>
  <si>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</si>
  <si>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</si>
  <si>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</si>
  <si>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</si>
  <si>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</si>
  <si>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</si>
  <si>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</si>
  <si>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</si>
  <si>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</si>
  <si>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</si>
  <si>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</si>
  <si>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</si>
  <si>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</si>
  <si>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</si>
  <si>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</si>
  <si>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</si>
  <si>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</si>
  <si>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</si>
  <si>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</si>
  <si>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</si>
  <si>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</si>
  <si>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</si>
  <si>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</si>
  <si>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</si>
  <si>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</si>
  <si>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</si>
  <si>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</si>
  <si>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</si>
  <si>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</si>
  <si>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</si>
  <si>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</si>
  <si>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</si>
  <si>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</si>
  <si>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</si>
  <si>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</si>
  <si>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</si>
  <si>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</si>
  <si>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</si>
  <si>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</si>
  <si>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</si>
  <si>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</si>
  <si>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</si>
  <si>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</si>
  <si>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</si>
  <si>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</si>
  <si>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</si>
  <si>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</si>
  <si>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</si>
  <si>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</si>
  <si>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</si>
  <si>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</si>
  <si>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</si>
  <si>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</si>
  <si>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</si>
  <si>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</si>
  <si>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</si>
  <si>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</si>
  <si>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</si>
  <si>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</si>
  <si>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</si>
  <si>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</si>
  <si>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</si>
  <si>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</si>
  <si>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</si>
  <si>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</si>
  <si>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</si>
  <si>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</si>
  <si>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</si>
  <si>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</si>
  <si>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</si>
  <si>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</si>
  <si>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</si>
  <si>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</si>
  <si>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</si>
  <si>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</si>
  <si>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</si>
  <si>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</si>
  <si>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</si>
  <si>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</si>
  <si>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</si>
  <si>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</si>
  <si>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</si>
  <si>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</si>
  <si>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</si>
  <si>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</si>
  <si>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</si>
  <si>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</si>
  <si>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</si>
  <si>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</si>
  <si>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</si>
  <si>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</si>
  <si>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</si>
  <si>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</si>
  <si>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</si>
  <si>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</si>
  <si>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</si>
  <si>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</si>
  <si>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</si>
  <si>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</si>
  <si>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</si>
  <si>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</si>
  <si>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</si>
  <si>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</si>
  <si>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</si>
  <si>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</si>
  <si>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</si>
  <si>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</si>
  <si>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</si>
  <si>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</si>
  <si>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</si>
  <si>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</si>
  <si>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</si>
  <si>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</si>
  <si>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</si>
  <si>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</si>
  <si>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</si>
  <si>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</si>
  <si>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</si>
  <si>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</si>
  <si>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</si>
  <si>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</si>
  <si>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</si>
  <si>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</si>
  <si>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</si>
  <si>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</si>
  <si>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</si>
  <si>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</si>
  <si>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</si>
  <si>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</si>
  <si>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</si>
  <si>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</si>
  <si>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</si>
  <si>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</si>
  <si>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</si>
  <si>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</si>
  <si>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</si>
  <si>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</si>
  <si>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</si>
  <si>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</si>
  <si>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</si>
  <si>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</si>
  <si>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</si>
  <si>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</si>
  <si>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</si>
  <si>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</si>
  <si>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</si>
  <si>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</si>
  <si>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</si>
  <si>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</si>
  <si>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</si>
  <si>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</si>
  <si>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</si>
  <si>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</si>
  <si>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</si>
  <si>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</si>
  <si>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</si>
  <si>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</si>
  <si>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</si>
  <si>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</si>
  <si>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</si>
  <si>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</si>
  <si>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</si>
  <si>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</si>
  <si>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</si>
  <si>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</si>
  <si>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</si>
  <si>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</si>
  <si>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</si>
  <si>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</si>
  <si>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</si>
  <si>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</si>
  <si>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</si>
  <si>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</si>
  <si>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</si>
  <si>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</si>
  <si>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</si>
  <si>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</si>
  <si>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</si>
  <si>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</si>
  <si>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</si>
  <si>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</si>
  <si>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</si>
  <si>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</si>
  <si>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</si>
  <si>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</si>
  <si>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</si>
  <si>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</si>
  <si>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</si>
  <si>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</si>
  <si>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</si>
  <si>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</si>
  <si>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</si>
  <si>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</si>
  <si>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</si>
  <si>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</si>
  <si>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</si>
  <si>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</si>
  <si>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</si>
  <si>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</si>
  <si>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</si>
  <si>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</si>
  <si>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</si>
  <si>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</si>
  <si>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</si>
  <si>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</si>
  <si>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</si>
  <si>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</si>
  <si>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</si>
  <si>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</si>
  <si>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</si>
  <si>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</si>
  <si>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</si>
  <si>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</si>
  <si>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</si>
  <si>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</si>
  <si>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</si>
  <si>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</si>
  <si>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</si>
  <si>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</si>
  <si>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</si>
  <si>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</si>
  <si>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</si>
  <si>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</si>
  <si>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</si>
  <si>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</si>
  <si>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</si>
  <si>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</si>
  <si>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</si>
  <si>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</si>
  <si>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</si>
  <si>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</si>
  <si>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</si>
  <si>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</si>
  <si>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</si>
  <si>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</si>
  <si>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</si>
  <si>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</si>
  <si>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</si>
  <si>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</si>
  <si>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</si>
  <si>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</si>
  <si>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</si>
  <si>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</si>
  <si>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</si>
  <si>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</si>
  <si>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</si>
  <si>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</si>
  <si>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</si>
  <si>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</si>
  <si>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</si>
  <si>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</si>
  <si>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</si>
  <si>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</si>
  <si>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</si>
  <si>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</si>
  <si>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</si>
  <si>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</si>
  <si>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</si>
  <si>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</si>
  <si>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</si>
  <si>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</si>
  <si>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</si>
  <si>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</si>
  <si>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</si>
  <si>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</si>
  <si>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</si>
  <si>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</si>
  <si>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</si>
  <si>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</si>
  <si>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</si>
  <si>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</si>
  <si>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</si>
  <si>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</si>
  <si>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</si>
  <si>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</si>
  <si>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</si>
  <si>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</si>
  <si>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</si>
  <si>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</si>
  <si>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</si>
  <si>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</si>
  <si>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</si>
  <si>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</si>
  <si>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</si>
  <si>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</si>
  <si>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</si>
  <si>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</si>
  <si>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</si>
  <si>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</si>
  <si>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</si>
  <si>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</si>
  <si>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</si>
  <si>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</si>
  <si>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</si>
  <si>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</si>
  <si>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</si>
  <si>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</si>
  <si>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</si>
  <si>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</si>
  <si>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</si>
  <si>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</si>
  <si>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</si>
  <si>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</si>
  <si>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</si>
  <si>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</si>
  <si>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</si>
  <si>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</si>
  <si>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</si>
  <si>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</si>
  <si>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</si>
  <si>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</si>
  <si>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</si>
  <si>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</si>
  <si>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</si>
  <si>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</si>
  <si>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</si>
  <si>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</si>
  <si>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</si>
  <si>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</si>
  <si>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</si>
  <si>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</si>
  <si>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</si>
  <si>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</si>
  <si>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</si>
  <si>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</si>
  <si>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</si>
  <si>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</si>
  <si>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</si>
  <si>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</si>
  <si>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</si>
  <si>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</si>
  <si>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</si>
  <si>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</si>
  <si>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</si>
  <si>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</si>
  <si>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</si>
  <si>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</si>
  <si>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</si>
  <si>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</si>
  <si>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</si>
  <si>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</si>
  <si>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</si>
  <si>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</si>
  <si>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</si>
  <si>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</si>
  <si>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</si>
  <si>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</si>
  <si>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</si>
  <si>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</si>
  <si>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</si>
  <si>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</si>
  <si>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</si>
  <si>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</si>
  <si>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</si>
  <si>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</si>
  <si>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</si>
  <si>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</si>
  <si>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</si>
  <si>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</si>
  <si>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</si>
  <si>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</si>
  <si>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</si>
  <si>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</si>
  <si>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</si>
  <si>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</si>
  <si>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</si>
  <si>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</si>
  <si>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</si>
  <si>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</si>
  <si>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</si>
  <si>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</si>
  <si>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</si>
  <si>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</si>
  <si>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</si>
  <si>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</si>
  <si>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</si>
  <si>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</si>
  <si>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</si>
  <si>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</si>
  <si>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</si>
  <si>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</si>
  <si>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</si>
  <si>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</si>
  <si>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</si>
  <si>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</si>
  <si>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</si>
  <si>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</si>
  <si>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</si>
  <si>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</si>
  <si>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</si>
  <si>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</si>
  <si>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</si>
  <si>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</si>
  <si>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</si>
  <si>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</si>
  <si>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</si>
  <si>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</si>
  <si>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</si>
  <si>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</si>
  <si>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</si>
  <si>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</si>
  <si>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</si>
  <si>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</si>
  <si>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</si>
  <si>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</si>
  <si>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</si>
  <si>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</si>
  <si>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</si>
  <si>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</si>
  <si>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</si>
  <si>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</si>
  <si>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</si>
  <si>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</si>
  <si>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</si>
  <si>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</si>
  <si>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</si>
  <si>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</si>
  <si>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</si>
  <si>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</si>
  <si>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</si>
  <si>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</si>
  <si>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</si>
  <si>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</si>
  <si>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</si>
  <si>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</si>
  <si>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</si>
  <si>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</si>
  <si>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</si>
  <si>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</si>
  <si>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</si>
  <si>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</si>
  <si>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</si>
  <si>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</si>
  <si>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</si>
  <si>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</si>
  <si>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</si>
  <si>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</si>
  <si>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</si>
  <si>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</si>
  <si>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</si>
  <si>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</si>
  <si>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</si>
  <si>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</si>
  <si>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</si>
  <si>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</si>
  <si>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</si>
  <si>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</si>
  <si>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</si>
  <si>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</si>
  <si>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</si>
  <si>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</si>
  <si>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</si>
  <si>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</si>
  <si>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</si>
  <si>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</si>
  <si>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</si>
  <si>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</si>
  <si>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</si>
  <si>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</si>
  <si>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</si>
  <si>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</si>
  <si>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</si>
  <si>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</si>
  <si>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</si>
  <si>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</si>
  <si>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</si>
  <si>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</si>
  <si>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</si>
  <si>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</si>
  <si>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</si>
  <si>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</si>
  <si>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</si>
  <si>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</si>
  <si>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</si>
  <si>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</si>
  <si>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</si>
  <si>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</si>
  <si>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</si>
  <si>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</si>
  <si>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</si>
  <si>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</si>
  <si>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</si>
  <si>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</si>
  <si>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</si>
  <si>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</si>
  <si>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</si>
  <si>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</si>
  <si>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</si>
  <si>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</si>
  <si>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</si>
  <si>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</si>
  <si>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</si>
  <si>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</si>
  <si>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</si>
  <si>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</si>
  <si>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</si>
  <si>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</si>
  <si>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</si>
  <si>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</si>
  <si>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</si>
  <si>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</si>
  <si>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</si>
  <si>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</si>
  <si>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</si>
  <si>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</si>
  <si>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</si>
  <si>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</si>
  <si>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</si>
  <si>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</si>
  <si>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</si>
  <si>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</si>
  <si>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</si>
  <si>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</si>
  <si>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</si>
  <si>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</si>
  <si>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</si>
  <si>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</si>
  <si>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</si>
  <si>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</si>
  <si>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</si>
  <si>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</si>
  <si>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</si>
  <si>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</si>
  <si>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</si>
  <si>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</si>
  <si>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</si>
  <si>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</si>
  <si>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</si>
  <si>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</si>
  <si>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</si>
  <si>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</si>
  <si>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</si>
  <si>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</si>
  <si>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</si>
  <si>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</si>
  <si>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</si>
  <si>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</si>
  <si>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</si>
  <si>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</si>
  <si>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</si>
  <si>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</si>
  <si>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</si>
  <si>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</si>
  <si>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</si>
  <si>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</si>
  <si>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</si>
  <si>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</si>
  <si>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</si>
  <si>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</si>
  <si>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</si>
  <si>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</si>
  <si>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</si>
  <si>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</si>
  <si>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</si>
  <si>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</si>
  <si>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</si>
  <si>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</si>
  <si>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</si>
  <si>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</si>
  <si>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</si>
  <si>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</si>
  <si>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</si>
  <si>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</si>
  <si>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</si>
  <si>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</si>
  <si>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</si>
  <si>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</si>
  <si>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</si>
  <si>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</si>
  <si>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</si>
  <si>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</si>
  <si>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</si>
  <si>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</si>
  <si>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</si>
  <si>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</si>
  <si>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</si>
  <si>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</si>
  <si>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</si>
  <si>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</si>
  <si>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</si>
  <si>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</si>
  <si>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</si>
  <si>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</si>
  <si>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</si>
  <si>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</si>
  <si>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</si>
  <si>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</si>
  <si>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</si>
  <si>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</si>
  <si>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</si>
  <si>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</si>
  <si>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</si>
  <si>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</si>
  <si>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</si>
  <si>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</si>
  <si>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</si>
  <si>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</si>
  <si>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</si>
  <si>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</si>
  <si>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</si>
  <si>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</si>
  <si>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</si>
  <si>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</si>
  <si>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</si>
  <si>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</si>
  <si>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</si>
  <si>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</si>
  <si>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</si>
  <si>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</si>
  <si>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</si>
  <si>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</si>
  <si>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</si>
  <si>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</si>
  <si>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</si>
  <si>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</si>
  <si>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</si>
  <si>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</si>
  <si>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</si>
  <si>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</si>
  <si>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</si>
  <si>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</si>
  <si>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</si>
  <si>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</si>
  <si>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</si>
  <si>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</si>
  <si>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</si>
  <si>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</si>
  <si>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</si>
  <si>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</si>
  <si>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</si>
  <si>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</si>
  <si>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</si>
  <si>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</si>
  <si>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</si>
  <si>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</si>
  <si>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</si>
  <si>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</si>
  <si>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</si>
  <si>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</si>
  <si>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</si>
  <si>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</si>
  <si>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</si>
  <si>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</si>
  <si>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</si>
  <si>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</si>
  <si>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</si>
  <si>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</si>
  <si>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</si>
  <si>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</si>
  <si>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</si>
  <si>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</si>
  <si>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</si>
  <si>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</si>
  <si>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</si>
  <si>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</si>
  <si>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</si>
  <si>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</si>
  <si>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</si>
  <si>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</si>
  <si>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</si>
  <si>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</si>
  <si>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</si>
  <si>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</si>
  <si>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</si>
  <si>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</si>
  <si>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</si>
  <si>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</si>
  <si>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</si>
  <si>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</si>
  <si>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</si>
  <si>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</si>
  <si>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</si>
  <si>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</si>
  <si>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</si>
  <si>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</si>
  <si>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</si>
  <si>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</si>
  <si>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</si>
  <si>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</si>
  <si>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</si>
  <si>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</si>
  <si>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</si>
  <si>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</si>
  <si>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</si>
  <si>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</si>
  <si>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</si>
  <si>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</si>
  <si>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</si>
  <si>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</si>
  <si>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</si>
  <si>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</si>
  <si>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</si>
  <si>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</si>
  <si>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</si>
  <si>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</si>
  <si>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</si>
  <si>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</si>
  <si>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</si>
  <si>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</si>
  <si>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</si>
  <si>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</si>
  <si>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</si>
  <si>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</si>
  <si>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</si>
  <si>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</si>
  <si>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</si>
  <si>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</si>
  <si>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</si>
  <si>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</si>
  <si>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</si>
  <si>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</si>
  <si>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</si>
  <si>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</si>
  <si>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</si>
  <si>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</si>
  <si>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</si>
  <si>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</si>
  <si>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</si>
  <si>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</si>
  <si>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</si>
  <si>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</si>
  <si>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</si>
  <si>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</si>
  <si>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</si>
  <si>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</si>
  <si>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</si>
  <si>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</si>
  <si>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</si>
  <si>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</si>
  <si>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</si>
  <si>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</si>
  <si>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</si>
  <si>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</si>
  <si>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</si>
  <si>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</si>
  <si>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</si>
  <si>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</si>
  <si>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</si>
  <si>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</si>
  <si>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</si>
  <si>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</si>
  <si>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</si>
  <si>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</si>
  <si>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</si>
  <si>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</si>
  <si>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</si>
  <si>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</si>
  <si>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</si>
  <si>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</si>
  <si>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</si>
  <si>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</si>
  <si>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</si>
  <si>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</si>
  <si>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</si>
  <si>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</si>
  <si>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</si>
  <si>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</si>
  <si>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</si>
  <si>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</si>
  <si>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</si>
  <si>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</si>
  <si>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</si>
  <si>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</si>
  <si>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</si>
  <si>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</si>
  <si>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</si>
  <si>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</si>
  <si>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</si>
  <si>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</si>
  <si>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</si>
  <si>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</si>
  <si>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</si>
  <si>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</si>
  <si>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</si>
  <si>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</si>
  <si>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</si>
  <si>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</si>
  <si>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</si>
  <si>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</si>
  <si>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</si>
  <si>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</si>
  <si>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</si>
  <si>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</si>
  <si>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</si>
  <si>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</si>
  <si>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</si>
  <si>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</si>
  <si>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</si>
  <si>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</si>
  <si>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</si>
  <si>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</si>
  <si>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</si>
  <si>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</si>
  <si>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</si>
  <si>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</si>
  <si>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</si>
  <si>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</si>
  <si>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</si>
  <si>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</si>
  <si>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</si>
  <si>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</si>
  <si>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</si>
  <si>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</si>
  <si>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</si>
  <si>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</si>
  <si>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</si>
  <si>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</si>
  <si>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</si>
  <si>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</si>
  <si>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</si>
  <si>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</si>
  <si>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</si>
  <si>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</si>
  <si>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</si>
  <si>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</si>
  <si>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</si>
  <si>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</si>
  <si>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</si>
  <si>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</si>
  <si>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</si>
  <si>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</si>
  <si>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</si>
  <si>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</si>
  <si>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</si>
  <si>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</si>
  <si>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</si>
  <si>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</si>
  <si>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</si>
  <si>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</si>
  <si>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</si>
  <si>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</si>
  <si>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</si>
  <si>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</si>
  <si>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</si>
  <si>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</si>
  <si>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</si>
  <si>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</si>
  <si>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</si>
  <si>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</si>
  <si>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</si>
  <si>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</si>
  <si>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</si>
  <si>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</si>
  <si>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</si>
  <si>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</si>
  <si>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</si>
  <si>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</si>
  <si>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</si>
  <si>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</si>
  <si>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</si>
  <si>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</si>
  <si>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</si>
  <si>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</si>
  <si>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</si>
  <si>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</si>
  <si>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</si>
  <si>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</si>
  <si>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</si>
  <si>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</si>
  <si>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</si>
  <si>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</si>
  <si>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</si>
  <si>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</si>
  <si>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</si>
  <si>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</si>
  <si>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</si>
  <si>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</si>
  <si>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</si>
  <si>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</si>
  <si>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</si>
  <si>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</si>
  <si>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</si>
  <si>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</si>
  <si>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</si>
  <si>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</si>
  <si>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</si>
  <si>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</si>
  <si>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</si>
  <si>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</si>
  <si>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</si>
  <si>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</si>
  <si>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</si>
  <si>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</si>
  <si>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</si>
  <si>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</si>
  <si>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</si>
  <si>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</si>
  <si>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</si>
  <si>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</si>
  <si>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</si>
  <si>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</si>
  <si>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</si>
  <si>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</si>
  <si>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</si>
  <si>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</si>
  <si>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</si>
  <si>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</si>
  <si>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</si>
  <si>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</si>
  <si>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</si>
  <si>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</si>
  <si>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</si>
  <si>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</si>
  <si>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</si>
  <si>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</si>
  <si>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</si>
  <si>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</si>
  <si>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</si>
  <si>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</si>
  <si>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</si>
  <si>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</si>
  <si>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</si>
  <si>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</si>
  <si>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</si>
  <si>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</si>
  <si>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</si>
  <si>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</si>
  <si>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</si>
  <si>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</si>
  <si>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</si>
  <si>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</si>
  <si>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</si>
  <si>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</si>
  <si>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</si>
  <si>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</si>
  <si>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</si>
  <si>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</si>
  <si>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</si>
  <si>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</si>
  <si>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</si>
  <si>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</si>
  <si>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</si>
  <si>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</si>
  <si>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</si>
  <si>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</si>
  <si>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</si>
  <si>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</si>
  <si>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</si>
  <si>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</si>
  <si>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</si>
  <si>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</si>
  <si>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</si>
  <si>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</si>
  <si>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</si>
  <si>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</si>
  <si>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</si>
  <si>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</si>
  <si>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</si>
  <si>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</si>
  <si>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</si>
  <si>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</si>
  <si>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</si>
  <si>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</si>
  <si>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</si>
  <si>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</si>
  <si>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</si>
  <si>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</si>
  <si>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</si>
  <si>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</si>
  <si>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</si>
  <si>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</si>
  <si>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</si>
  <si>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</si>
  <si>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</si>
  <si>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</si>
  <si>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</si>
  <si>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</si>
  <si>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</si>
  <si>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</si>
  <si>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</si>
  <si>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</si>
  <si>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</si>
  <si>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</si>
  <si>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</si>
  <si>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</si>
  <si>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</si>
  <si>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</si>
  <si>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</si>
  <si>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</si>
  <si>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</si>
  <si>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</si>
  <si>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</si>
  <si>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</si>
  <si>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</si>
  <si>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</si>
  <si>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</si>
  <si>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</si>
  <si>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</si>
  <si>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</si>
  <si>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</si>
  <si>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</si>
  <si>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</si>
  <si>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</si>
  <si>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</si>
  <si>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</si>
  <si>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</si>
  <si>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</si>
  <si>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</si>
  <si>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</si>
  <si>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</si>
  <si>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</si>
  <si>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</si>
  <si>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</si>
  <si>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</si>
  <si>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</si>
  <si>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</si>
  <si>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</si>
  <si>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</si>
  <si>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</si>
  <si>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</si>
  <si>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</si>
  <si>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</si>
  <si>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</si>
  <si>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</si>
  <si>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</si>
  <si>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</si>
  <si>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</si>
  <si>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</si>
  <si>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</si>
  <si>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</si>
  <si>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</si>
  <si>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</si>
  <si>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</si>
  <si>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</si>
  <si>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</si>
  <si>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</si>
  <si>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</si>
  <si>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</si>
  <si>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</si>
  <si>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</si>
  <si>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</si>
  <si>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</si>
  <si>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</si>
  <si>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</si>
  <si>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</si>
  <si>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</si>
  <si>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</si>
  <si>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</si>
  <si>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</si>
  <si>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</si>
  <si>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</si>
  <si>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</si>
  <si>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</si>
  <si>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</si>
  <si>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</si>
  <si>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</si>
  <si>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</si>
  <si>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</si>
  <si>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</si>
  <si>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</si>
  <si>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</si>
  <si>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</si>
  <si>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</si>
  <si>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</si>
  <si>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</si>
  <si>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</si>
  <si>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</si>
  <si>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</si>
  <si>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</si>
  <si>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</si>
  <si>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</si>
  <si>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</si>
  <si>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</si>
  <si>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</si>
  <si>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</si>
  <si>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</si>
  <si>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</si>
  <si>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</si>
  <si>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</si>
  <si>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</si>
  <si>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</si>
  <si>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</si>
  <si>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</si>
  <si>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</si>
  <si>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</si>
  <si>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</si>
  <si>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</si>
  <si>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</si>
  <si>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</si>
  <si>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</si>
  <si>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</si>
  <si>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</si>
  <si>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</si>
  <si>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</si>
  <si>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</si>
  <si>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</si>
  <si>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</si>
  <si>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</si>
  <si>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</si>
  <si>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</si>
  <si>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</si>
  <si>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</si>
  <si>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</si>
  <si>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</si>
  <si>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</si>
  <si>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</si>
  <si>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</si>
  <si>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</si>
  <si>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</si>
  <si>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</si>
  <si>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</si>
  <si>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</si>
  <si>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</si>
  <si>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</si>
  <si>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</si>
  <si>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</si>
  <si>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</si>
  <si>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</si>
  <si>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</si>
  <si>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</si>
  <si>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</si>
  <si>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</si>
  <si>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</si>
  <si>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</si>
  <si>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</si>
  <si>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</si>
  <si>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</si>
  <si>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</si>
  <si>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</si>
  <si>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</si>
  <si>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</si>
  <si>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</si>
  <si>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</si>
  <si>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</si>
  <si>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</si>
  <si>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</si>
  <si>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</si>
  <si>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</si>
  <si>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</si>
  <si>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</si>
  <si>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</si>
  <si>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</si>
  <si>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</si>
  <si>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</si>
  <si>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</si>
  <si>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</si>
  <si>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</si>
  <si>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</si>
  <si>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</si>
  <si>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</si>
  <si>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</si>
  <si>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</si>
  <si>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</si>
  <si>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</si>
  <si>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</si>
  <si>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</si>
  <si>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</si>
  <si>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</si>
  <si>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</si>
  <si>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</si>
  <si>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</si>
  <si>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</si>
  <si>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</si>
  <si>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</si>
  <si>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</si>
  <si>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</si>
  <si>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</si>
  <si>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</si>
  <si>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</si>
  <si>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</si>
  <si>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</si>
  <si>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</si>
  <si>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</si>
  <si>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</si>
  <si>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</si>
  <si>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</si>
  <si>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</si>
  <si>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</si>
  <si>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</si>
  <si>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</si>
  <si>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</si>
  <si>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</si>
  <si>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</si>
  <si>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</si>
  <si>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</si>
  <si>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</si>
  <si>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</si>
  <si>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</si>
  <si>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</si>
  <si>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</si>
  <si>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</si>
  <si>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</si>
  <si>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</si>
  <si>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</si>
  <si>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</si>
  <si>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</si>
  <si>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</si>
  <si>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</si>
  <si>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</si>
  <si>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</si>
  <si>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</si>
  <si>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</si>
  <si>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</si>
  <si>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</si>
  <si>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</si>
  <si>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</si>
  <si>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</si>
  <si>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</si>
  <si>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</si>
  <si>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</si>
  <si>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</si>
  <si>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</si>
  <si>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</si>
  <si>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</si>
  <si>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</si>
  <si>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</si>
  <si>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</si>
  <si>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</si>
  <si>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</si>
  <si>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</si>
  <si>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</si>
  <si>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</si>
  <si>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</si>
  <si>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</si>
  <si>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</si>
  <si>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</si>
  <si>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</si>
  <si>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</si>
  <si>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</si>
  <si>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</si>
  <si>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</si>
  <si>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</si>
  <si>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</si>
  <si>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</si>
  <si>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</si>
  <si>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</si>
  <si>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</si>
  <si>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</si>
  <si>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</si>
  <si>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</si>
  <si>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</si>
  <si>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</si>
  <si>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</si>
  <si>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</si>
  <si>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</si>
  <si>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</si>
  <si>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</si>
  <si>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</si>
  <si>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</si>
  <si>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</si>
  <si>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</si>
  <si>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</si>
  <si>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</si>
  <si>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</si>
  <si>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</si>
  <si>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</si>
  <si>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</si>
  <si>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</si>
  <si>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</si>
  <si>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</si>
  <si>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</si>
  <si>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</si>
  <si>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</si>
  <si>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</si>
  <si>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</si>
  <si>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</si>
  <si>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</si>
  <si>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</si>
  <si>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</si>
  <si>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</si>
  <si>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</si>
  <si>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</si>
  <si>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</si>
  <si>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</si>
  <si>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</si>
  <si>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</si>
  <si>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</si>
  <si>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</si>
  <si>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</si>
  <si>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</si>
  <si>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</si>
  <si>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</si>
  <si>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</si>
  <si>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</si>
  <si>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</si>
  <si>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</si>
  <si>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</si>
  <si>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</si>
  <si>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</si>
  <si>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</si>
  <si>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</si>
  <si>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</si>
  <si>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</si>
  <si>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</si>
  <si>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</si>
  <si>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</si>
  <si>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</si>
  <si>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</si>
  <si>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</si>
  <si>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</si>
  <si>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</si>
  <si>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</si>
  <si>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</si>
  <si>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</si>
  <si>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</si>
  <si>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</si>
  <si>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</si>
  <si>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</si>
  <si>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</si>
  <si>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</si>
  <si>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</si>
  <si>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</si>
  <si>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</si>
  <si>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</si>
  <si>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</si>
  <si>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</si>
  <si>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</si>
  <si>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</si>
  <si>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</si>
  <si>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</si>
  <si>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</si>
  <si>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</si>
  <si>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</si>
  <si>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</si>
  <si>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</si>
  <si>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</si>
  <si>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</si>
  <si>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</si>
  <si>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</si>
  <si>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</si>
  <si>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</si>
  <si>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</si>
  <si>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</si>
  <si>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</si>
  <si>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</si>
  <si>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</si>
  <si>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</si>
  <si>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</si>
  <si>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</si>
  <si>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</si>
  <si>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</si>
  <si>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</si>
  <si>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</si>
  <si>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</si>
  <si>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</si>
  <si>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</si>
  <si>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</si>
  <si>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</si>
  <si>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</si>
  <si>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</si>
  <si>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</si>
  <si>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</si>
  <si>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</si>
  <si>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</si>
  <si>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</si>
  <si>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</si>
  <si>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</si>
  <si>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</si>
  <si>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</si>
  <si>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</si>
  <si>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</si>
  <si>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</si>
  <si>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</si>
  <si>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</si>
  <si>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</si>
  <si>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</si>
  <si>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</si>
  <si>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</si>
  <si>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</si>
  <si>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</si>
  <si>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</si>
  <si>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</si>
  <si>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</si>
  <si>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</si>
  <si>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</si>
  <si>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</si>
  <si>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</si>
  <si>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</si>
  <si>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</si>
  <si>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</si>
  <si>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</si>
  <si>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</si>
  <si>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</si>
  <si>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</si>
  <si>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</si>
  <si>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</si>
  <si>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</si>
  <si>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</si>
  <si>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</si>
  <si>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</si>
  <si>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</si>
  <si>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</si>
  <si>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</si>
  <si>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</si>
  <si>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</si>
  <si>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</si>
  <si>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</si>
  <si>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</si>
  <si>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</si>
  <si>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</si>
  <si>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</si>
  <si>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</si>
  <si>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</si>
  <si>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</si>
  <si>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</si>
  <si>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</si>
  <si>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</si>
  <si>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</si>
  <si>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</si>
  <si>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</si>
  <si>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</si>
  <si>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</si>
  <si>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</si>
  <si>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</si>
  <si>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</si>
  <si>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</si>
  <si>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</si>
  <si>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</si>
  <si>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</si>
  <si>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</si>
  <si>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</si>
  <si>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</si>
  <si>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</si>
  <si>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</si>
  <si>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</si>
  <si>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</si>
  <si>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</si>
  <si>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</si>
  <si>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</si>
  <si>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</si>
  <si>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</si>
  <si>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</si>
  <si>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</si>
  <si>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</si>
  <si>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</si>
  <si>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</si>
  <si>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</si>
  <si>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</si>
  <si>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</si>
  <si>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</si>
  <si>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</si>
  <si>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</si>
  <si>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</si>
  <si>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</si>
  <si>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</si>
  <si>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</si>
  <si>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</si>
  <si>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</si>
  <si>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</si>
  <si>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</si>
  <si>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</si>
  <si>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</si>
  <si>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</si>
  <si>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</si>
  <si>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</si>
  <si>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</si>
  <si>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</si>
  <si>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</si>
  <si>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</si>
  <si>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</si>
  <si>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</si>
  <si>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</si>
  <si>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</si>
  <si>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</si>
  <si>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</si>
  <si>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</si>
  <si>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</si>
  <si>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</si>
  <si>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</si>
  <si>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</si>
  <si>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</si>
  <si>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</si>
  <si>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</si>
  <si>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</si>
  <si>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</si>
  <si>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</si>
  <si>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</si>
  <si>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</si>
  <si>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</si>
  <si>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</si>
  <si>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</si>
  <si>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</si>
  <si>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</si>
  <si>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</si>
  <si>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</si>
  <si>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</si>
  <si>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</si>
  <si>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</si>
  <si>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</si>
  <si>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</si>
  <si>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</si>
  <si>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</si>
  <si>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</si>
  <si>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</si>
  <si>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</si>
  <si>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</si>
  <si>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</si>
  <si>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</si>
  <si>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</si>
  <si>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</si>
  <si>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</si>
  <si>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</si>
  <si>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</si>
  <si>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</si>
  <si>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</si>
  <si>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</si>
  <si>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</si>
  <si>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</si>
  <si>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</si>
  <si>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</si>
  <si>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</si>
  <si>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</si>
  <si>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</si>
  <si>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</si>
  <si>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</si>
  <si>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</si>
  <si>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</si>
  <si>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</si>
  <si>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</si>
  <si>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</si>
  <si>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</si>
  <si>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</si>
  <si>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</si>
  <si>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</si>
  <si>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</si>
  <si>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</si>
  <si>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</si>
  <si>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</si>
  <si>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</si>
  <si>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</si>
  <si>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</si>
  <si>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</si>
  <si>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</si>
  <si>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</si>
  <si>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</si>
  <si>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</si>
  <si>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</si>
  <si>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</si>
  <si>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</si>
  <si>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</si>
  <si>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</si>
  <si>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</si>
  <si>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</si>
  <si>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</si>
  <si>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</si>
  <si>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</si>
  <si>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</si>
  <si>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</si>
  <si>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</si>
  <si>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</si>
  <si>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</si>
  <si>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</si>
  <si>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</si>
  <si>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</si>
  <si>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</si>
  <si>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</si>
  <si>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</si>
  <si>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</si>
  <si>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</si>
  <si>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</si>
  <si>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</si>
  <si>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</si>
  <si>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</si>
  <si>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</si>
  <si>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</si>
  <si>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</si>
  <si>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</si>
  <si>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</si>
  <si>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</si>
  <si>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</si>
  <si>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</si>
  <si>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</si>
  <si>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</si>
  <si>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</si>
  <si>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</si>
  <si>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</si>
  <si>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</si>
  <si>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</si>
  <si>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</si>
  <si>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</si>
  <si>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</si>
  <si>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</si>
  <si>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</si>
  <si>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</si>
  <si>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</si>
  <si>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</si>
  <si>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</si>
  <si>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</si>
  <si>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</si>
  <si>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</si>
  <si>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</si>
  <si>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</si>
  <si>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</si>
  <si>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</si>
  <si>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</si>
  <si>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</si>
  <si>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</si>
  <si>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</si>
  <si>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</si>
  <si>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</si>
  <si>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</si>
  <si>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</si>
  <si>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</si>
  <si>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</si>
  <si>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</si>
  <si>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</si>
  <si>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</si>
  <si>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</si>
  <si>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</si>
  <si>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</si>
  <si>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</si>
  <si>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</si>
  <si>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</si>
  <si>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</si>
  <si>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</si>
  <si>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</si>
  <si>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</si>
  <si>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</si>
  <si>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</si>
  <si>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</si>
  <si>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</si>
  <si>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</si>
  <si>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</si>
  <si>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</si>
  <si>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</si>
  <si>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</si>
  <si>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</si>
  <si>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</si>
  <si>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</si>
  <si>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</si>
  <si>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</si>
  <si>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</si>
  <si>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</si>
  <si>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</si>
  <si>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</si>
  <si>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</si>
  <si>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</si>
  <si>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</si>
  <si>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</si>
  <si>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</si>
  <si>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</si>
  <si>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</si>
  <si>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</si>
  <si>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</si>
  <si>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</si>
  <si>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</si>
  <si>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</si>
  <si>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</si>
  <si>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</si>
  <si>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</si>
  <si>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</si>
  <si>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</si>
  <si>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</si>
  <si>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</si>
  <si>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</si>
  <si>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</si>
  <si>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</si>
  <si>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</si>
  <si>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</si>
  <si>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</si>
  <si>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</si>
  <si>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</si>
  <si>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</si>
  <si>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</si>
  <si>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</si>
  <si>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</si>
  <si>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</si>
  <si>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</si>
  <si>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</si>
  <si>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</si>
  <si>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</si>
  <si>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</si>
  <si>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</si>
  <si>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</si>
  <si>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</si>
  <si>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</si>
  <si>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</si>
  <si>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</si>
  <si>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</si>
  <si>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</si>
  <si>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</si>
  <si>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</si>
  <si>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</si>
  <si>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</si>
  <si>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</si>
  <si>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</si>
  <si>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</si>
  <si>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</si>
  <si>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</si>
  <si>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</si>
  <si>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</si>
  <si>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</si>
  <si>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</si>
  <si>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</si>
  <si>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</si>
  <si>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</si>
  <si>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</si>
  <si>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</si>
  <si>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</si>
  <si>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</si>
  <si>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</si>
  <si>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</si>
  <si>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</si>
  <si>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</si>
  <si>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</si>
  <si>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</si>
  <si>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</si>
  <si>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</si>
  <si>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</si>
  <si>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</si>
  <si>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</si>
  <si>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</si>
  <si>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</si>
  <si>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</si>
  <si>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</si>
  <si>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</si>
  <si>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</si>
  <si>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</si>
  <si>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</si>
  <si>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</si>
  <si>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</si>
  <si>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</si>
  <si>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</si>
  <si>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</si>
  <si>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</si>
  <si>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</si>
  <si>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</si>
  <si>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</si>
  <si>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</si>
  <si>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</si>
  <si>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</si>
  <si>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</si>
  <si>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</si>
  <si>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</si>
  <si>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</si>
  <si>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</si>
  <si>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</si>
  <si>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</si>
  <si>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</si>
  <si>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</si>
  <si>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</si>
  <si>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</si>
  <si>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</si>
  <si>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</si>
  <si>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</si>
  <si>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</si>
  <si>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</si>
  <si>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</si>
  <si>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</si>
  <si>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</si>
  <si>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</si>
  <si>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</si>
  <si>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</si>
  <si>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</si>
  <si>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</si>
  <si>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</si>
  <si>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</si>
  <si>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</si>
  <si>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</si>
  <si>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</si>
  <si>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</si>
  <si>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</si>
  <si>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</si>
  <si>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</si>
  <si>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</si>
  <si>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</si>
  <si>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</si>
  <si>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</si>
  <si>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</si>
  <si>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</si>
  <si>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</si>
  <si>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</si>
  <si>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</si>
  <si>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</si>
  <si>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</si>
  <si>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</si>
  <si>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</si>
  <si>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</si>
  <si>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</si>
  <si>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</si>
  <si>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</si>
  <si>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</si>
  <si>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</si>
  <si>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</si>
  <si>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</si>
  <si>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</si>
  <si>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</si>
  <si>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</si>
  <si>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</si>
  <si>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</si>
  <si>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</si>
  <si>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</si>
  <si>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</si>
  <si>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</si>
  <si>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</si>
  <si>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</si>
  <si>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</si>
  <si>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</si>
  <si>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</si>
  <si>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</si>
  <si>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</si>
  <si>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</si>
  <si>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</si>
  <si>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</si>
  <si>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</si>
  <si>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</si>
  <si>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</si>
  <si>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</si>
  <si>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</si>
  <si>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</si>
  <si>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</si>
  <si>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</si>
  <si>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</si>
  <si>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</si>
  <si>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</si>
  <si>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</si>
  <si>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</si>
  <si>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</si>
  <si>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</si>
  <si>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</si>
  <si>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</si>
  <si>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</si>
  <si>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</si>
  <si>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</si>
  <si>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</si>
  <si>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</si>
  <si>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</si>
  <si>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</si>
  <si>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</si>
  <si>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</si>
  <si>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</si>
  <si>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</si>
  <si>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</si>
  <si>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</si>
  <si>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</si>
  <si>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</si>
  <si>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</si>
  <si>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</si>
  <si>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</si>
  <si>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</si>
  <si>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</si>
  <si>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</si>
  <si>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</si>
  <si>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</si>
  <si>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</si>
  <si>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</si>
  <si>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</si>
  <si>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</si>
  <si>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</si>
  <si>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</si>
  <si>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</si>
  <si>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</si>
  <si>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</si>
  <si>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</si>
  <si>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</si>
  <si>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</si>
  <si>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</si>
  <si>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</si>
  <si>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</si>
  <si>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</si>
  <si>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</si>
  <si>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</si>
  <si>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</si>
  <si>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</si>
  <si>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</si>
  <si>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</si>
  <si>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</si>
  <si>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</si>
  <si>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</si>
  <si>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</si>
  <si>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</si>
  <si>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</si>
  <si>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</si>
  <si>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</si>
  <si>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</si>
  <si>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</si>
  <si>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</si>
  <si>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</si>
  <si>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</si>
  <si>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</si>
  <si>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</si>
  <si>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</si>
  <si>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</si>
  <si>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</si>
  <si>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</si>
  <si>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</si>
  <si>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</si>
  <si>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</si>
  <si>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</si>
  <si>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</si>
  <si>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</si>
  <si>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</si>
  <si>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</si>
  <si>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</si>
  <si>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</si>
  <si>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</si>
  <si>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</si>
  <si>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</si>
  <si>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</si>
  <si>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</si>
  <si>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</si>
  <si>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</si>
  <si>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</si>
  <si>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</si>
  <si>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</si>
  <si>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</si>
  <si>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</si>
  <si>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</si>
  <si>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</si>
  <si>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</si>
  <si>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</si>
  <si>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</si>
  <si>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</si>
  <si>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</si>
  <si>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</si>
  <si>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</si>
  <si>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</si>
  <si>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</si>
  <si>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</si>
  <si>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</si>
  <si>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</si>
  <si>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</si>
  <si>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</si>
  <si>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</si>
  <si>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</si>
  <si>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</si>
  <si>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</si>
  <si>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</si>
  <si>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</si>
  <si>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</si>
  <si>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</si>
  <si>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</si>
  <si>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</si>
  <si>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</si>
  <si>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</si>
  <si>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</si>
  <si>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</si>
  <si>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</si>
  <si>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</si>
  <si>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</si>
  <si>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</si>
  <si>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</si>
  <si>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</si>
  <si>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</si>
  <si>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</si>
  <si>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</si>
  <si>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</si>
  <si>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</si>
  <si>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</si>
  <si>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</si>
  <si>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</si>
  <si>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</si>
  <si>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</si>
  <si>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</si>
  <si>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</si>
  <si>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</si>
  <si>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</si>
  <si>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</si>
  <si>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</si>
  <si>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</si>
  <si>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</si>
  <si>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</si>
  <si>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</si>
  <si>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</si>
  <si>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</si>
  <si>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</si>
  <si>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</si>
  <si>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</si>
  <si>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</si>
  <si>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</si>
  <si>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</si>
  <si>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</si>
  <si>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</si>
  <si>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</si>
  <si>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</si>
  <si>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</si>
  <si>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</si>
  <si>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</si>
  <si>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</si>
  <si>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</si>
  <si>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</si>
  <si>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</si>
  <si>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</si>
  <si>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</si>
  <si>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</si>
  <si>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</si>
  <si>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</si>
  <si>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</si>
  <si>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</si>
  <si>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</si>
  <si>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</si>
  <si>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</si>
  <si>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</si>
  <si>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</si>
  <si>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</si>
  <si>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</si>
  <si>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</si>
  <si>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</si>
  <si>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</si>
  <si>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</si>
  <si>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</si>
  <si>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</si>
  <si>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</si>
  <si>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</si>
  <si>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</si>
  <si>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</si>
  <si>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</si>
  <si>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</si>
  <si>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</si>
  <si>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</si>
  <si>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</si>
  <si>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</si>
  <si>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</si>
  <si>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</si>
  <si>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</si>
  <si>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</si>
  <si>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</si>
  <si>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</si>
  <si>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</si>
  <si>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</si>
  <si>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</si>
  <si>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</si>
  <si>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</si>
  <si>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</si>
  <si>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</si>
  <si>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</si>
  <si>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</si>
  <si>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</si>
  <si>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</si>
  <si>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</si>
  <si>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</si>
  <si>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</si>
  <si>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</si>
  <si>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</si>
  <si>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</si>
  <si>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</si>
  <si>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</si>
  <si>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</si>
  <si>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</si>
  <si>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</si>
  <si>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</si>
  <si>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</si>
  <si>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</si>
  <si>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</si>
  <si>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</si>
  <si>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</si>
  <si>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</si>
  <si>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</si>
  <si>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</si>
  <si>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</si>
  <si>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</si>
  <si>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</si>
  <si>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</si>
  <si>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</si>
  <si>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</si>
  <si>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</si>
  <si>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</si>
  <si>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</si>
  <si>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</si>
  <si>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</si>
  <si>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</si>
  <si>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</si>
  <si>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</si>
  <si>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</si>
  <si>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</si>
  <si>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</si>
  <si>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</si>
  <si>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</si>
  <si>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</si>
  <si>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</si>
  <si>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</si>
  <si>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</si>
  <si>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</si>
  <si>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</si>
  <si>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</si>
  <si>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</si>
  <si>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</si>
  <si>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</si>
  <si>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</si>
  <si>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</si>
  <si>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</si>
  <si>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</si>
  <si>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</si>
  <si>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</si>
  <si>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</si>
  <si>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</si>
  <si>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</si>
  <si>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</si>
  <si>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</si>
  <si>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</si>
  <si>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</si>
  <si>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</si>
  <si>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</si>
  <si>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</si>
  <si>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</si>
  <si>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</si>
  <si>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</si>
  <si>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</si>
  <si>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</si>
  <si>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</si>
  <si>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</si>
  <si>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</si>
  <si>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</si>
  <si>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</si>
  <si>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</si>
  <si>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</si>
  <si>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</si>
  <si>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</si>
  <si>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</si>
  <si>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</si>
  <si>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</si>
  <si>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</si>
  <si>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</si>
  <si>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</si>
  <si>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</si>
  <si>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</si>
  <si>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</si>
  <si>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</si>
  <si>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</si>
  <si>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</si>
  <si>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</si>
  <si>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</si>
  <si>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</si>
  <si>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</si>
  <si>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</si>
  <si>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</si>
  <si>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</si>
  <si>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</si>
  <si>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</si>
  <si>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</si>
  <si>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</si>
  <si>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</si>
  <si>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</si>
  <si>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</si>
  <si>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</si>
  <si>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</si>
  <si>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</si>
  <si>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</si>
  <si>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</si>
  <si>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</si>
  <si>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</si>
  <si>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</si>
  <si>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</si>
  <si>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</si>
  <si>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</si>
  <si>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</si>
  <si>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</si>
  <si>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</si>
  <si>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</si>
  <si>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</si>
  <si>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</si>
  <si>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</si>
  <si>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</si>
  <si>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</si>
  <si>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</si>
  <si>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</si>
  <si>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</si>
  <si>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</si>
  <si>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</si>
  <si>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</si>
  <si>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</si>
  <si>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</si>
  <si>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</si>
  <si>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</si>
  <si>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</si>
  <si>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</si>
  <si>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</si>
  <si>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</si>
  <si>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</si>
  <si>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</si>
  <si>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</si>
  <si>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</si>
  <si>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</si>
  <si>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</si>
  <si>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</si>
  <si>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</si>
  <si>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</si>
  <si>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</si>
  <si>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</si>
  <si>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</si>
  <si>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</si>
  <si>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</si>
  <si>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</si>
  <si>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</si>
  <si>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</si>
  <si>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</si>
  <si>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</si>
  <si>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</si>
  <si>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</si>
  <si>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</si>
  <si>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</si>
  <si>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</si>
  <si>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</si>
  <si>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</si>
  <si>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</si>
  <si>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</si>
  <si>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</si>
  <si>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</si>
  <si>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</si>
  <si>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</si>
  <si>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</si>
  <si>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</si>
  <si>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</si>
  <si>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</si>
  <si>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</si>
  <si>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</si>
  <si>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</si>
  <si>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</si>
  <si>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</si>
  <si>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</si>
  <si>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</si>
  <si>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</si>
  <si>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</si>
  <si>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</si>
  <si>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</si>
  <si>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</si>
  <si>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</si>
  <si>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</si>
  <si>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</si>
  <si>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</si>
  <si>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</si>
  <si>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</si>
  <si>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</si>
  <si>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</si>
  <si>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</si>
  <si>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</si>
  <si>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</si>
  <si>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</si>
  <si>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</si>
  <si>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</si>
  <si>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</si>
  <si>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</si>
  <si>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</si>
  <si>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</si>
  <si>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</si>
  <si>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</si>
  <si>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</si>
  <si>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</si>
  <si>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</si>
  <si>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</si>
  <si>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</si>
  <si>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</si>
  <si>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</si>
  <si>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</si>
  <si>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</si>
  <si>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</si>
  <si>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</si>
  <si>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</si>
  <si>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</si>
  <si>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</si>
  <si>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</si>
  <si>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</si>
  <si>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</si>
  <si>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</si>
  <si>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</si>
  <si>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</si>
  <si>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</si>
  <si>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</si>
  <si>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</si>
  <si>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</si>
  <si>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</si>
  <si>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</si>
  <si>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</si>
  <si>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</si>
  <si>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</si>
  <si>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</si>
  <si>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</si>
  <si>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</si>
  <si>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</si>
  <si>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</si>
  <si>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</si>
  <si>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</si>
  <si>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</si>
  <si>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</si>
  <si>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</si>
  <si>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</si>
  <si>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</si>
  <si>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</si>
  <si>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</si>
  <si>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</si>
  <si>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</si>
  <si>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</si>
  <si>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</si>
  <si>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</si>
  <si>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</si>
  <si>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</si>
  <si>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</si>
  <si>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</si>
  <si>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</si>
  <si>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</si>
  <si>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</si>
  <si>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</si>
  <si>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</si>
  <si>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</si>
  <si>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</si>
  <si>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</si>
  <si>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</si>
  <si>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</si>
  <si>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</si>
  <si>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</si>
  <si>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</si>
  <si>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</si>
  <si>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</si>
  <si>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</si>
  <si>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</si>
  <si>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</si>
  <si>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</si>
  <si>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</si>
  <si>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</si>
  <si>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</si>
  <si>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</si>
  <si>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</si>
  <si>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</si>
  <si>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</si>
  <si>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</si>
  <si>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</si>
  <si>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</si>
  <si>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</si>
  <si>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</si>
  <si>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</si>
  <si>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</si>
  <si>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</si>
  <si>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</si>
  <si>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</si>
  <si>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</si>
  <si>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</si>
  <si>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</si>
  <si>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</si>
  <si>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</si>
  <si>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</si>
  <si>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</si>
  <si>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</si>
  <si>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</si>
  <si>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</si>
  <si>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</si>
  <si>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</si>
  <si>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</si>
  <si>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</si>
  <si>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</si>
  <si>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</si>
  <si>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</si>
  <si>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</si>
  <si>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</si>
  <si>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</si>
  <si>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</si>
  <si>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</si>
  <si>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</si>
  <si>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</si>
  <si>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</si>
  <si>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</si>
  <si>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</si>
  <si>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</si>
  <si>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</si>
  <si>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</si>
  <si>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</si>
  <si>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</si>
  <si>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</si>
  <si>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</si>
  <si>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</si>
  <si>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</si>
  <si>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</si>
  <si>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</si>
  <si>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</si>
  <si>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</si>
  <si>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</si>
  <si>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</si>
  <si>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</si>
  <si>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</si>
  <si>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</si>
  <si>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</si>
  <si>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</si>
  <si>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</si>
  <si>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</si>
  <si>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</si>
  <si>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</si>
  <si>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</si>
  <si>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</si>
  <si>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</si>
  <si>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</si>
  <si>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</si>
  <si>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</si>
  <si>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</si>
  <si>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</si>
  <si>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</si>
  <si>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</si>
  <si>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</si>
  <si>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</si>
  <si>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</si>
  <si>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</si>
  <si>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</si>
  <si>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</si>
  <si>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</si>
  <si>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</si>
  <si>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</si>
  <si>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</si>
  <si>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</si>
  <si>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</si>
  <si>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</si>
  <si>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</si>
  <si>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</si>
  <si>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</si>
  <si>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</si>
  <si>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</si>
  <si>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</si>
  <si>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</si>
  <si>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</si>
  <si>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</si>
  <si>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</si>
  <si>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</si>
  <si>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</si>
  <si>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</si>
  <si>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</si>
  <si>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</si>
  <si>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</si>
  <si>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</si>
  <si>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</si>
  <si>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</si>
  <si>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</si>
  <si>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</si>
  <si>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</si>
  <si>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</si>
  <si>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</si>
  <si>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</si>
  <si>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</si>
  <si>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</si>
  <si>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</si>
  <si>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</si>
  <si>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</si>
  <si>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</si>
  <si>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</si>
  <si>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</si>
  <si>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</si>
  <si>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</si>
  <si>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</si>
  <si>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</si>
  <si>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</si>
  <si>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</si>
  <si>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</si>
  <si>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</si>
  <si>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</si>
  <si>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</si>
  <si>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</si>
  <si>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</si>
  <si>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</si>
  <si>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</si>
  <si>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</si>
  <si>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</si>
  <si>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</si>
  <si>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</si>
  <si>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</si>
  <si>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</si>
  <si>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</si>
  <si>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</si>
  <si>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</si>
  <si>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</si>
  <si>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</si>
  <si>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</si>
  <si>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</si>
  <si>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</si>
  <si>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</si>
  <si>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</si>
  <si>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</si>
  <si>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</si>
  <si>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</si>
  <si>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</si>
  <si>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</si>
  <si>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</si>
  <si>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</si>
  <si>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</si>
  <si>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</si>
  <si>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</si>
  <si>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</si>
  <si>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</si>
  <si>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</si>
  <si>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</si>
  <si>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</si>
  <si>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</si>
  <si>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</si>
  <si>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</si>
  <si>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</si>
  <si>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</si>
  <si>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</si>
  <si>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</si>
  <si>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</si>
  <si>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</si>
  <si>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</si>
  <si>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</si>
  <si>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</si>
  <si>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</si>
  <si>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</si>
  <si>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</si>
  <si>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</si>
  <si>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</si>
  <si>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</si>
  <si>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</si>
  <si>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</si>
  <si>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</si>
  <si>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</si>
  <si>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</si>
  <si>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</si>
  <si>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</si>
  <si>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</si>
  <si>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</si>
  <si>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</si>
  <si>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</si>
  <si>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</si>
  <si>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</si>
  <si>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</si>
  <si>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</si>
  <si>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</si>
  <si>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</si>
  <si>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</si>
  <si>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</si>
  <si>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</si>
  <si>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</si>
  <si>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</si>
  <si>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</si>
  <si>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</si>
  <si>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</si>
  <si>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</si>
  <si>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</si>
  <si>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</si>
  <si>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</si>
  <si>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</si>
  <si>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</si>
  <si>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</si>
  <si>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</si>
  <si>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</si>
  <si>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</si>
  <si>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</si>
  <si>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</si>
  <si>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</si>
  <si>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</si>
  <si>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</si>
  <si>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</si>
  <si>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</si>
  <si>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</si>
  <si>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</si>
  <si>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</si>
  <si>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</si>
  <si>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</si>
  <si>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</si>
  <si>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</si>
  <si>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</si>
  <si>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</si>
  <si>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</si>
  <si>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</si>
  <si>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</si>
  <si>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</si>
  <si>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</si>
  <si>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</si>
  <si>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</si>
  <si>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</si>
  <si>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</si>
  <si>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</si>
  <si>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</si>
  <si>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</si>
  <si>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</si>
  <si>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</si>
  <si>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</si>
  <si>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</si>
  <si>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</si>
  <si>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</si>
  <si>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</si>
  <si>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</si>
  <si>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</si>
  <si>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</si>
  <si>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</si>
  <si>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</si>
  <si>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</si>
  <si>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</si>
  <si>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</si>
  <si>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</si>
  <si>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</si>
  <si>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</si>
  <si>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</si>
  <si>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</si>
  <si>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</si>
  <si>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</si>
  <si>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</si>
  <si>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</si>
  <si>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</si>
  <si>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</si>
  <si>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</si>
  <si>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</si>
  <si>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</si>
  <si>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</si>
  <si>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</si>
  <si>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</si>
  <si>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</si>
  <si>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</si>
  <si>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</si>
  <si>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</si>
  <si>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</si>
  <si>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</si>
  <si>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</si>
  <si>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</si>
  <si>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</si>
  <si>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</si>
  <si>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</si>
  <si>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</si>
  <si>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</si>
  <si>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</si>
  <si>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</si>
  <si>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</si>
  <si>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</si>
  <si>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</si>
  <si>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</si>
  <si>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</si>
  <si>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</si>
  <si>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</si>
  <si>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</si>
  <si>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</si>
  <si>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</si>
  <si>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</si>
  <si>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</si>
  <si>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</si>
  <si>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</si>
  <si>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</si>
  <si>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</si>
  <si>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</si>
  <si>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</si>
  <si>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</si>
  <si>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</si>
  <si>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</si>
  <si>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</si>
  <si>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</si>
  <si>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</si>
  <si>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</si>
  <si>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</si>
  <si>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</si>
  <si>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</si>
  <si>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</si>
  <si>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</si>
  <si>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</si>
  <si>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</si>
  <si>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</si>
  <si>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</si>
  <si>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</si>
  <si>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</si>
  <si>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</si>
  <si>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</si>
  <si>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</si>
  <si>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</si>
  <si>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</si>
  <si>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</si>
  <si>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</si>
  <si>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</si>
  <si>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</si>
  <si>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</si>
  <si>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</si>
  <si>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</si>
  <si>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</si>
  <si>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</si>
  <si>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</si>
  <si>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</si>
  <si>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</si>
  <si>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</si>
  <si>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</si>
  <si>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</si>
  <si>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</si>
  <si>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</si>
  <si>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</si>
  <si>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</si>
  <si>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</si>
  <si>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</si>
  <si>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</si>
  <si>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</si>
  <si>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</si>
  <si>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</si>
  <si>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</si>
  <si>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</si>
  <si>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</si>
  <si>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</si>
  <si>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</si>
  <si>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</si>
  <si>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</si>
  <si>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</si>
  <si>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</si>
  <si>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</si>
  <si>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</si>
  <si>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</si>
  <si>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</si>
  <si>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</si>
  <si>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</si>
  <si>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</si>
  <si>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</si>
  <si>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</si>
  <si>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</si>
  <si>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</si>
  <si>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</si>
  <si>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</si>
  <si>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</si>
  <si>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</si>
  <si>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</si>
  <si>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</si>
  <si>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</si>
  <si>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</si>
  <si>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</si>
  <si>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</si>
  <si>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</si>
  <si>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</si>
  <si>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</si>
  <si>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</si>
  <si>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</si>
  <si>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</si>
  <si>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</si>
  <si>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</si>
  <si>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</si>
  <si>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</si>
  <si>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</si>
  <si>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</si>
  <si>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</si>
  <si>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</si>
  <si>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</si>
  <si>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</si>
  <si>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</si>
  <si>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</si>
  <si>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</si>
  <si>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</si>
  <si>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</si>
  <si>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</si>
  <si>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</si>
  <si>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</si>
  <si>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</si>
  <si>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</si>
  <si>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</si>
  <si>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</si>
  <si>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</si>
  <si>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</si>
  <si>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</si>
  <si>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</si>
  <si>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</si>
  <si>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</si>
  <si>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</si>
  <si>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</si>
  <si>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</si>
  <si>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</si>
  <si>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</si>
  <si>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</si>
  <si>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</si>
  <si>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</si>
  <si>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</si>
  <si>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</si>
  <si>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</si>
  <si>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</si>
  <si>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</si>
  <si>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</si>
  <si>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</si>
  <si>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</si>
  <si>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</si>
  <si>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</si>
  <si>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</si>
  <si>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</si>
  <si>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</si>
  <si>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</si>
  <si>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</si>
  <si>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</si>
  <si>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</si>
  <si>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</si>
  <si>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</si>
  <si>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</si>
  <si>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</si>
  <si>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</si>
  <si>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</si>
  <si>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</si>
  <si>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</si>
  <si>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</si>
  <si>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</si>
  <si>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</si>
  <si>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</si>
  <si>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</si>
  <si>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</si>
  <si>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</si>
  <si>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</si>
  <si>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</si>
  <si>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</si>
  <si>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</si>
  <si>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</si>
  <si>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</si>
  <si>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</si>
  <si>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</si>
  <si>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</si>
  <si>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</si>
  <si>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</si>
  <si>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</si>
  <si>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</si>
  <si>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</si>
  <si>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</si>
  <si>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</si>
  <si>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</si>
  <si>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</si>
  <si>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</si>
  <si>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</si>
  <si>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</si>
  <si>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</si>
  <si>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</si>
  <si>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</si>
  <si>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</si>
  <si>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</si>
  <si>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</si>
  <si>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</si>
  <si>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</si>
  <si>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</si>
  <si>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</si>
  <si>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</si>
  <si>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</si>
  <si>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</si>
  <si>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</si>
  <si>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</si>
  <si>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</si>
  <si>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</si>
  <si>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</si>
  <si>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</si>
  <si>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</si>
  <si>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</si>
  <si>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</si>
  <si>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</si>
  <si>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</si>
  <si>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</si>
  <si>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</si>
  <si>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</si>
  <si>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</si>
  <si>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</si>
  <si>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</si>
  <si>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</si>
  <si>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</si>
  <si>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</si>
  <si>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</si>
  <si>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</si>
  <si>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</si>
  <si>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</si>
  <si>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</si>
  <si>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</si>
  <si>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</si>
  <si>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</si>
  <si>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</si>
  <si>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</si>
  <si>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</si>
  <si>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</si>
  <si>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</si>
  <si>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</si>
  <si>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</si>
  <si>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</si>
  <si>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</si>
  <si>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</si>
  <si>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</si>
  <si>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</si>
  <si>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</si>
  <si>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</si>
  <si>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</si>
  <si>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</si>
  <si>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</si>
  <si>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</si>
  <si>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</si>
  <si>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</si>
  <si>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</si>
  <si>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</si>
  <si>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</si>
  <si>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</si>
  <si>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</si>
  <si>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</si>
  <si>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</si>
  <si>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</si>
  <si>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</si>
  <si>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</si>
  <si>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</si>
  <si>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</si>
  <si>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</si>
  <si>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</si>
  <si>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</si>
  <si>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</si>
  <si>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</si>
  <si>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</si>
  <si>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</si>
  <si>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</si>
  <si>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</si>
  <si>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</si>
  <si>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</si>
  <si>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</si>
  <si>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</si>
  <si>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</si>
  <si>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</si>
  <si>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</si>
  <si>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</si>
  <si>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</si>
  <si>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</si>
  <si>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</si>
  <si>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</si>
  <si>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</si>
  <si>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</si>
  <si>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</si>
  <si>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</si>
  <si>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</si>
  <si>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</si>
  <si>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</si>
  <si>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</si>
  <si>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</si>
  <si>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</si>
  <si>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</si>
  <si>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</si>
  <si>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</si>
  <si>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</si>
  <si>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</si>
  <si>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</si>
  <si>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</si>
  <si>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</si>
  <si>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</si>
  <si>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</si>
  <si>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</si>
  <si>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</si>
  <si>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</si>
  <si>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</si>
  <si>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</si>
  <si>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</si>
  <si>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</si>
  <si>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</si>
  <si>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</si>
  <si>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</si>
  <si>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</si>
  <si>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</si>
  <si>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</si>
  <si>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</si>
  <si>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</si>
  <si>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</si>
  <si>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</si>
  <si>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</si>
  <si>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</si>
  <si>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</si>
  <si>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</si>
  <si>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</si>
  <si>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</si>
  <si>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</si>
  <si>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</si>
  <si>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</si>
  <si>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</si>
  <si>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</si>
  <si>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</si>
  <si>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</si>
  <si>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</si>
  <si>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</si>
  <si>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</si>
  <si>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</si>
  <si>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</si>
  <si>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</si>
  <si>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</si>
  <si>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</si>
  <si>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</si>
  <si>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</si>
  <si>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</si>
  <si>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</si>
  <si>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</si>
  <si>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</si>
  <si>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</si>
  <si>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</si>
  <si>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</si>
  <si>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</si>
  <si>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</si>
  <si>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</si>
  <si>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</si>
  <si>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</si>
  <si>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</si>
  <si>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</si>
  <si>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</si>
  <si>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</si>
  <si>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</si>
  <si>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</si>
  <si>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</si>
  <si>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</si>
  <si>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</si>
  <si>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</si>
  <si>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</si>
  <si>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</si>
  <si>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</si>
  <si>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</si>
  <si>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</si>
  <si>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</si>
  <si>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</si>
  <si>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</si>
  <si>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</si>
  <si>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</si>
  <si>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</si>
  <si>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</si>
  <si>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</si>
  <si>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</si>
  <si>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</si>
  <si>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</si>
  <si>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</si>
  <si>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</si>
  <si>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</si>
  <si>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</si>
  <si>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</si>
  <si>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</si>
  <si>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</si>
  <si>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</si>
  <si>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</si>
  <si>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</si>
  <si>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</si>
  <si>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</si>
  <si>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</si>
  <si>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</si>
  <si>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</si>
  <si>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</si>
  <si>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</si>
  <si>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</si>
  <si>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</si>
  <si>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</si>
  <si>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</si>
  <si>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</si>
  <si>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</si>
  <si>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</si>
  <si>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</si>
  <si>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</si>
  <si>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</si>
  <si>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</si>
  <si>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</si>
  <si>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</si>
  <si>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</si>
  <si>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</si>
  <si>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</si>
  <si>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</si>
  <si>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</si>
  <si>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</si>
  <si>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</si>
  <si>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</si>
  <si>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</si>
  <si>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</si>
  <si>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</si>
  <si>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</si>
  <si>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</si>
  <si>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</si>
  <si>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</si>
  <si>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</si>
  <si>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</si>
  <si>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</si>
  <si>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</si>
  <si>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</si>
  <si>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</si>
  <si>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</si>
  <si>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</si>
  <si>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</si>
  <si>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</si>
  <si>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</si>
  <si>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</si>
  <si>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</si>
  <si>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</si>
  <si>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</si>
  <si>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</si>
  <si>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</si>
  <si>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</si>
  <si>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</si>
  <si>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</si>
  <si>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</si>
  <si>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</si>
  <si>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</si>
  <si>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</si>
  <si>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</si>
  <si>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</si>
  <si>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</si>
  <si>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</si>
  <si>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</si>
  <si>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</si>
  <si>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</si>
  <si>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</si>
  <si>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</si>
  <si>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</si>
  <si>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</si>
  <si>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</si>
  <si>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</si>
  <si>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</si>
  <si>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</si>
  <si>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</si>
  <si>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</si>
  <si>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</si>
  <si>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</si>
  <si>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</si>
  <si>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</si>
  <si>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</si>
  <si>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</si>
  <si>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</si>
  <si>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</si>
  <si>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</si>
  <si>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</si>
  <si>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</si>
  <si>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</si>
  <si>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</si>
  <si>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</si>
  <si>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</si>
  <si>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</si>
  <si>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</si>
  <si>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</si>
  <si>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</si>
  <si>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</si>
  <si>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</si>
  <si>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</si>
  <si>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</si>
  <si>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</si>
  <si>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</si>
  <si>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</si>
  <si>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</si>
  <si>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</si>
  <si>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</si>
  <si>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</si>
  <si>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</si>
  <si>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</si>
  <si>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</si>
  <si>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</si>
  <si>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</si>
  <si>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</si>
  <si>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</si>
  <si>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</si>
  <si>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</si>
  <si>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</si>
  <si>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</si>
  <si>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</si>
  <si>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</si>
  <si>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</si>
  <si>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</si>
  <si>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</si>
  <si>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</si>
  <si>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</si>
  <si>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</si>
  <si>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</si>
  <si>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</si>
  <si>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</si>
  <si>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</si>
  <si>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</si>
  <si>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</si>
  <si>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</si>
  <si>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</si>
  <si>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</si>
  <si>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</si>
  <si>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</si>
  <si>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</si>
  <si>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</si>
  <si>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</si>
  <si>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</si>
  <si>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</si>
  <si>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</si>
  <si>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</si>
  <si>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</si>
  <si>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</si>
  <si>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</si>
  <si>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</si>
  <si>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</si>
  <si>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</si>
  <si>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</si>
  <si>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</si>
  <si>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</si>
  <si>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</si>
  <si>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</si>
  <si>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</si>
  <si>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</si>
  <si>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</si>
  <si>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</si>
  <si>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</si>
  <si>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</si>
  <si>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</si>
  <si>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</si>
  <si>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</si>
  <si>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</si>
  <si>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</si>
  <si>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</si>
  <si>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</si>
  <si>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</si>
  <si>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</si>
  <si>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</si>
  <si>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</si>
  <si>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</si>
  <si>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</si>
  <si>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</si>
  <si>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</si>
  <si>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</si>
  <si>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</si>
  <si>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</si>
  <si>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</si>
  <si>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</si>
  <si>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</si>
  <si>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</si>
  <si>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</si>
  <si>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</si>
  <si>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</si>
  <si>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</si>
  <si>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</si>
  <si>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</si>
  <si>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</si>
  <si>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</si>
  <si>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</si>
  <si>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</si>
  <si>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</si>
  <si>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</si>
  <si>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</si>
  <si>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</si>
  <si>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</si>
  <si>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</si>
  <si>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</si>
  <si>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</si>
  <si>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</si>
  <si>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</si>
  <si>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</si>
  <si>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</si>
  <si>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</si>
  <si>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</si>
  <si>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</si>
  <si>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</si>
  <si>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</si>
  <si>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</si>
  <si>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</si>
  <si>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</si>
  <si>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</si>
  <si>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</si>
  <si>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</si>
  <si>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</si>
  <si>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</si>
  <si>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</si>
  <si>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</si>
  <si>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</si>
  <si>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</si>
  <si>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</si>
  <si>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</si>
  <si>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</si>
  <si>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</si>
  <si>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</si>
  <si>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</si>
  <si>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</si>
  <si>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</si>
  <si>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</si>
  <si>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</si>
  <si>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</si>
  <si>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</si>
  <si>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</si>
  <si>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</si>
  <si>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</si>
  <si>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</si>
  <si>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</si>
  <si>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</si>
  <si>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</si>
  <si>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</si>
  <si>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</si>
  <si>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</si>
  <si>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</si>
  <si>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</si>
  <si>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</si>
  <si>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</si>
  <si>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</si>
  <si>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</si>
  <si>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</si>
  <si>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</si>
  <si>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</si>
  <si>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</si>
  <si>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</si>
  <si>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</si>
  <si>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</si>
  <si>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</si>
  <si>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</si>
  <si>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</si>
  <si>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</si>
  <si>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</si>
  <si>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</si>
  <si>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</si>
  <si>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</si>
  <si>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</si>
  <si>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</si>
  <si>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</si>
  <si>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</si>
  <si>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</si>
  <si>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</si>
  <si>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</si>
  <si>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</si>
  <si>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</si>
  <si>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</si>
  <si>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</si>
  <si>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</si>
  <si>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</si>
  <si>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</si>
  <si>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</si>
  <si>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</si>
  <si>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</si>
  <si>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</si>
  <si>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</si>
  <si>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</si>
  <si>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</si>
  <si>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</si>
  <si>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</si>
  <si>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</si>
  <si>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</si>
  <si>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</si>
  <si>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</si>
  <si>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</si>
  <si>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</si>
  <si>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</si>
  <si>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</si>
  <si>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</si>
  <si>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</si>
  <si>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</si>
  <si>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</si>
  <si>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</si>
  <si>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</si>
  <si>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</si>
  <si>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</si>
  <si>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</si>
  <si>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</si>
  <si>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</si>
  <si>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</si>
  <si>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</si>
  <si>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</si>
  <si>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</si>
  <si>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</si>
  <si>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</si>
  <si>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</si>
  <si>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</si>
  <si>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</si>
  <si>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</si>
  <si>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</si>
  <si>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</si>
  <si>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</si>
  <si>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</si>
  <si>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</si>
  <si>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</si>
  <si>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</si>
  <si>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</si>
  <si>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</si>
  <si>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</si>
  <si>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</si>
  <si>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</si>
  <si>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</si>
  <si>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</si>
  <si>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</si>
  <si>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</si>
  <si>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</si>
  <si>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</si>
  <si>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</si>
  <si>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</si>
  <si>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</si>
  <si>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</si>
  <si>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</si>
  <si>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</si>
  <si>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</si>
  <si>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</si>
  <si>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</si>
  <si>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</si>
  <si>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</si>
  <si>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</si>
  <si>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</si>
  <si>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</si>
  <si>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</si>
  <si>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</si>
  <si>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</si>
  <si>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</si>
  <si>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</si>
  <si>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</si>
  <si>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</si>
  <si>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</si>
  <si>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</si>
  <si>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</si>
  <si>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</si>
  <si>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</si>
  <si>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</si>
  <si>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</si>
  <si>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</si>
  <si>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</si>
  <si>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</si>
  <si>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</si>
  <si>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</si>
  <si>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</si>
  <si>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</si>
  <si>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</si>
  <si>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</si>
  <si>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</si>
  <si>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</si>
  <si>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</si>
  <si>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</si>
  <si>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</si>
  <si>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</si>
  <si>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</si>
  <si>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</si>
  <si>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</si>
  <si>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</si>
  <si>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</si>
  <si>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</si>
  <si>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</si>
  <si>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</si>
  <si>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</si>
  <si>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</si>
  <si>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</si>
  <si>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</si>
  <si>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</si>
  <si>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</si>
  <si>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</si>
  <si>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</si>
  <si>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</si>
  <si>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</si>
  <si>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</si>
  <si>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</si>
  <si>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</si>
  <si>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</si>
  <si>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</si>
  <si>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</si>
  <si>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</si>
  <si>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</si>
  <si>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</si>
  <si>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</si>
  <si>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</si>
  <si>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</si>
  <si>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</si>
  <si>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</si>
  <si>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</si>
  <si>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</si>
  <si>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</si>
  <si>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</si>
  <si>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</si>
  <si>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</si>
  <si>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</si>
  <si>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</si>
  <si>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</si>
  <si>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</si>
  <si>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</si>
  <si>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</si>
  <si>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</si>
  <si>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</si>
  <si>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</si>
  <si>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</si>
  <si>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</si>
  <si>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</si>
  <si>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</si>
  <si>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</si>
  <si>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</si>
  <si>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</si>
  <si>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</si>
  <si>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</si>
  <si>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</si>
  <si>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</si>
  <si>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</si>
  <si>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</si>
  <si>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</si>
  <si>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</si>
  <si>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</si>
  <si>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</si>
  <si>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</si>
  <si>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</si>
  <si>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</si>
  <si>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</si>
  <si>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</si>
  <si>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</si>
  <si>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</si>
  <si>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</si>
  <si>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</si>
  <si>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</si>
  <si>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</si>
  <si>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</si>
  <si>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</si>
  <si>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</si>
  <si>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</si>
  <si>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</si>
  <si>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</si>
  <si>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</si>
  <si>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</si>
  <si>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</si>
  <si>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</si>
  <si>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</si>
  <si>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</si>
  <si>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</si>
  <si>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</si>
  <si>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</si>
  <si>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</si>
  <si>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</si>
  <si>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</si>
  <si>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</si>
  <si>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</si>
  <si>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</si>
  <si>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</si>
  <si>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</si>
  <si>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</si>
  <si>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</si>
  <si>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</si>
  <si>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</si>
  <si>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</si>
  <si>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</si>
  <si>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</si>
  <si>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</si>
  <si>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</si>
  <si>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</si>
  <si>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</si>
  <si>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</si>
  <si>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</si>
  <si>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</si>
  <si>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</si>
  <si>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</si>
  <si>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</si>
  <si>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</si>
  <si>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</si>
  <si>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</si>
  <si>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</si>
  <si>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</si>
  <si>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</si>
  <si>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</si>
  <si>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</si>
  <si>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</si>
  <si>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</si>
  <si>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</si>
  <si>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</si>
  <si>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</si>
  <si>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</si>
  <si>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</si>
  <si>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</si>
  <si>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</si>
  <si>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</si>
  <si>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</si>
  <si>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</si>
  <si>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</si>
  <si>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</si>
  <si>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</si>
  <si>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</si>
  <si>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</si>
  <si>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</si>
  <si>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</si>
  <si>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</si>
  <si>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</si>
  <si>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</si>
  <si>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</si>
  <si>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</si>
  <si>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</si>
  <si>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</si>
  <si>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</si>
  <si>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</si>
  <si>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</si>
  <si>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</si>
  <si>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</si>
  <si>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</si>
  <si>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</si>
  <si>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</si>
  <si>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</si>
  <si>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</si>
  <si>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</si>
  <si>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</si>
  <si>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</si>
  <si>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</si>
  <si>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</si>
  <si>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</si>
  <si>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</si>
  <si>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</si>
  <si>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</si>
  <si>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</si>
  <si>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</si>
  <si>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</si>
  <si>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</si>
  <si>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</si>
  <si>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</si>
  <si>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</si>
  <si>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</si>
  <si>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</si>
  <si>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</si>
  <si>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</si>
  <si>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</si>
  <si>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</si>
  <si>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</si>
  <si>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</si>
  <si>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</si>
  <si>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</si>
  <si>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</si>
  <si>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</si>
  <si>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</si>
  <si>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</si>
  <si>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</si>
  <si>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</si>
  <si>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</si>
  <si>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</si>
  <si>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</si>
  <si>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</si>
  <si>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</si>
  <si>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</si>
  <si>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</si>
  <si>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</si>
  <si>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</si>
  <si>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</si>
  <si>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</si>
  <si>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</si>
  <si>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</si>
  <si>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</si>
  <si>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</si>
  <si>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</si>
  <si>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</si>
  <si>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</si>
  <si>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</si>
  <si>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</si>
  <si>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</si>
  <si>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</si>
  <si>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</si>
  <si>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</si>
  <si>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</si>
  <si>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</si>
  <si>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</si>
  <si>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</si>
  <si>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</si>
  <si>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</si>
  <si>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</si>
  <si>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</si>
  <si>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</si>
  <si>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</si>
  <si>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</si>
  <si>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</si>
  <si>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</si>
  <si>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</si>
  <si>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</si>
  <si>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</si>
  <si>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</si>
  <si>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</si>
  <si>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</si>
  <si>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</si>
  <si>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</si>
  <si>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</si>
  <si>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</si>
  <si>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</si>
  <si>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</si>
  <si>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</si>
  <si>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</si>
  <si>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</si>
  <si>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</si>
  <si>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</si>
  <si>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</si>
  <si>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</si>
  <si>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</si>
  <si>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</si>
  <si>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</si>
  <si>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</si>
  <si>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</si>
  <si>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</si>
  <si>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</si>
  <si>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</si>
  <si>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</si>
  <si>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</si>
  <si>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</si>
  <si>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</si>
  <si>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</si>
  <si>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</si>
  <si>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</si>
  <si>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</si>
  <si>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</si>
  <si>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</si>
  <si>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</si>
  <si>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</si>
  <si>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</si>
  <si>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</si>
  <si>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</si>
  <si>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</si>
  <si>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</si>
  <si>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</si>
  <si>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</si>
  <si>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</si>
  <si>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</si>
  <si>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</si>
  <si>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</si>
  <si>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</si>
  <si>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</si>
  <si>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</si>
  <si>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</si>
  <si>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</si>
  <si>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</si>
  <si>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</si>
  <si>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</si>
  <si>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</si>
  <si>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</si>
  <si>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</si>
  <si>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</si>
  <si>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</si>
  <si>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</si>
  <si>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</si>
  <si>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</si>
  <si>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</si>
  <si>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</si>
  <si>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</si>
  <si>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</si>
  <si>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</si>
  <si>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</si>
  <si>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</si>
  <si>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</si>
  <si>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</si>
  <si>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</si>
  <si>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</si>
  <si>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</si>
  <si>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</si>
  <si>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</si>
  <si>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</si>
  <si>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</si>
  <si>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</si>
  <si>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</si>
  <si>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</si>
  <si>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</si>
  <si>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</si>
  <si>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</si>
  <si>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</si>
  <si>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</si>
  <si>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</si>
  <si>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</si>
  <si>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</si>
  <si>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</si>
  <si>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</si>
  <si>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</si>
  <si>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</si>
  <si>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</si>
  <si>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</si>
  <si>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</si>
  <si>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</si>
  <si>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</si>
  <si>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</si>
  <si>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</si>
  <si>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</si>
  <si>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</si>
  <si>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</si>
  <si>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</si>
  <si>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</si>
  <si>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</si>
  <si>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</si>
  <si>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</si>
  <si>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</si>
  <si>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</si>
  <si>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</si>
  <si>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</si>
  <si>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</si>
  <si>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</si>
  <si>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</si>
  <si>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</si>
  <si>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</si>
  <si>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</si>
  <si>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</si>
  <si>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</si>
  <si>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</si>
  <si>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</si>
  <si>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</si>
  <si>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</si>
  <si>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</si>
  <si>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</si>
  <si>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</si>
  <si>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</si>
  <si>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</si>
  <si>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</si>
  <si>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</si>
  <si>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</si>
  <si>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</si>
  <si>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</si>
  <si>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</si>
  <si>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</si>
  <si>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</si>
  <si>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</si>
  <si>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</si>
  <si>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</si>
  <si>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</si>
  <si>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</si>
  <si>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</si>
  <si>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</si>
  <si>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</si>
  <si>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</si>
  <si>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</si>
  <si>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</si>
  <si>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</si>
  <si>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</si>
  <si>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</si>
  <si>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</si>
  <si>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</si>
  <si>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</si>
  <si>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</si>
  <si>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</si>
  <si>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</si>
  <si>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</si>
  <si>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</si>
  <si>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</si>
  <si>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</si>
  <si>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</si>
  <si>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</si>
  <si>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</si>
  <si>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</si>
  <si>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</si>
  <si>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</si>
  <si>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</si>
  <si>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</si>
  <si>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</si>
  <si>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</si>
  <si>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</si>
  <si>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</si>
  <si>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</si>
  <si>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</si>
  <si>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</si>
  <si>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</si>
  <si>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</si>
  <si>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</si>
  <si>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</si>
  <si>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</si>
  <si>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</si>
  <si>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</si>
  <si>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</si>
  <si>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</si>
  <si>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</si>
  <si>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</si>
  <si>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</si>
  <si>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</si>
  <si>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</si>
  <si>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</si>
  <si>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</si>
  <si>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</si>
  <si>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</si>
  <si>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</si>
  <si>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</si>
  <si>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</si>
  <si>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</si>
  <si>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</si>
  <si>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</si>
  <si>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</si>
  <si>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</si>
  <si>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</si>
  <si>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</si>
  <si>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</si>
  <si>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</si>
  <si>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</si>
  <si>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</si>
  <si>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</si>
  <si>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</si>
  <si>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</si>
  <si>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</si>
  <si>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</si>
  <si>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</si>
  <si>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</si>
  <si>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</si>
  <si>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</si>
  <si>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</si>
  <si>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</si>
  <si>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</si>
  <si>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</si>
  <si>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</si>
  <si>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</si>
  <si>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</si>
  <si>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</si>
  <si>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</si>
  <si>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</si>
  <si>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</si>
  <si>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</si>
  <si>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</si>
  <si>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</si>
  <si>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</si>
  <si>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</si>
  <si>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</si>
  <si>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</si>
  <si>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</si>
  <si>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</si>
  <si>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</si>
  <si>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</si>
  <si>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</si>
  <si>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</si>
  <si>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</si>
  <si>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</si>
  <si>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</si>
  <si>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</si>
  <si>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</si>
  <si>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</si>
  <si>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</si>
  <si>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</si>
  <si>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</si>
  <si>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</si>
  <si>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</si>
  <si>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</si>
  <si>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</si>
  <si>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</si>
  <si>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</si>
  <si>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</si>
  <si>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</si>
  <si>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</si>
  <si>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</si>
  <si>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</si>
  <si>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</si>
  <si>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</si>
  <si>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</si>
  <si>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</si>
  <si>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</si>
  <si>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</si>
  <si>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</si>
  <si>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</si>
  <si>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</si>
  <si>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</si>
  <si>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</si>
  <si>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</si>
  <si>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</si>
  <si>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</si>
  <si>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</si>
  <si>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</si>
  <si>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</si>
  <si>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</si>
  <si>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</si>
  <si>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</si>
  <si>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</si>
  <si>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</si>
  <si>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</si>
  <si>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</si>
  <si>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</si>
  <si>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</si>
  <si>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</si>
  <si>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</si>
  <si>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</si>
  <si>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</si>
  <si>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</si>
  <si>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</si>
  <si>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</si>
  <si>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</si>
  <si>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</si>
  <si>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</si>
  <si>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</si>
  <si>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</si>
  <si>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</si>
  <si>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</si>
  <si>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</si>
  <si>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</si>
  <si>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</si>
  <si>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</si>
  <si>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</si>
  <si>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</si>
  <si>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</si>
  <si>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</si>
  <si>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</si>
  <si>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</si>
  <si>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</si>
  <si>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</si>
  <si>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</si>
  <si>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</si>
  <si>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</si>
  <si>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</si>
  <si>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</si>
  <si>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</si>
  <si>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</si>
  <si>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</si>
  <si>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</si>
  <si>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</si>
  <si>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</si>
  <si>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</si>
  <si>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</si>
  <si>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</si>
  <si>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</si>
  <si>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</si>
  <si>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</si>
  <si>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</si>
  <si>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</si>
  <si>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</si>
  <si>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</si>
  <si>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</si>
  <si>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</si>
  <si>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</si>
  <si>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</si>
  <si>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</si>
  <si>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</si>
  <si>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</si>
  <si>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</si>
  <si>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</si>
  <si>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</si>
  <si>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</si>
  <si>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</si>
  <si>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</si>
  <si>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</si>
  <si>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</si>
  <si>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</si>
  <si>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</si>
  <si>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</si>
  <si>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</si>
  <si>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</si>
  <si>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</si>
  <si>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</si>
  <si>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</si>
  <si>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</si>
  <si>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</si>
  <si>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</si>
  <si>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</si>
  <si>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</si>
  <si>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</si>
  <si>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</si>
  <si>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</si>
  <si>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</si>
  <si>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</si>
  <si>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</si>
  <si>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</si>
  <si>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</si>
  <si>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</si>
  <si>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</si>
  <si>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</si>
  <si>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</si>
  <si>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</si>
  <si>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</si>
  <si>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</si>
  <si>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</si>
  <si>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</si>
  <si>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</si>
  <si>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</si>
  <si>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</si>
  <si>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</si>
  <si>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</si>
  <si>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</si>
  <si>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</si>
  <si>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</si>
  <si>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</si>
  <si>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</si>
  <si>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</si>
  <si>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</si>
  <si>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</si>
  <si>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</si>
  <si>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</si>
  <si>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</si>
  <si>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</si>
  <si>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</si>
  <si>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</si>
  <si>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</si>
  <si>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</si>
  <si>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</si>
  <si>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</si>
  <si>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</si>
  <si>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</si>
  <si>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</si>
  <si>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</si>
  <si>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</si>
  <si>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</si>
  <si>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</si>
  <si>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</si>
  <si>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</si>
  <si>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</si>
  <si>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</si>
  <si>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</si>
  <si>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</si>
  <si>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</si>
  <si>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</si>
  <si>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</si>
  <si>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</si>
  <si>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</si>
  <si>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</si>
  <si>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</si>
  <si>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</si>
  <si>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</si>
  <si>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</si>
  <si>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</si>
  <si>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</si>
  <si>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</si>
  <si>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</si>
  <si>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</si>
  <si>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</si>
  <si>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</si>
  <si>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</si>
  <si>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</si>
  <si>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</si>
  <si>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</si>
  <si>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</si>
  <si>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</si>
  <si>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</si>
  <si>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</si>
  <si>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</si>
  <si>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</si>
  <si>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</si>
  <si>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</si>
  <si>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</si>
  <si>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</si>
  <si>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</si>
  <si>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</si>
  <si>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</si>
  <si>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</si>
  <si>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</si>
  <si>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</si>
  <si>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</si>
  <si>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</si>
  <si>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</si>
  <si>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</si>
  <si>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</si>
  <si>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</si>
  <si>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</si>
  <si>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</si>
  <si>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</si>
  <si>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</si>
  <si>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</si>
  <si>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</si>
  <si>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</si>
  <si>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</si>
  <si>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</si>
  <si>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</si>
  <si>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</si>
  <si>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</si>
  <si>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</si>
  <si>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</si>
  <si>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</si>
  <si>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</si>
  <si>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</si>
  <si>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</si>
  <si>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</si>
  <si>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</si>
  <si>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</si>
  <si>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</si>
  <si>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</si>
  <si>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</si>
  <si>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</si>
  <si>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</si>
  <si>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</si>
  <si>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</si>
  <si>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</si>
  <si>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</si>
  <si>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</si>
  <si>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</si>
  <si>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</si>
  <si>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</si>
  <si>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</si>
  <si>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</si>
  <si>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</si>
  <si>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</si>
  <si>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</si>
  <si>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</si>
  <si>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</si>
  <si>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</si>
  <si>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</si>
  <si>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</si>
  <si>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</si>
  <si>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</si>
  <si>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</si>
  <si>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</si>
  <si>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</si>
  <si>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</si>
  <si>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</si>
  <si>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</si>
  <si>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</si>
  <si>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</si>
  <si>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</si>
  <si>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</si>
  <si>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</si>
  <si>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</si>
  <si>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</si>
  <si>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</si>
  <si>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</si>
  <si>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</si>
  <si>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</si>
  <si>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</si>
  <si>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</si>
  <si>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</si>
  <si>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</si>
  <si>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</si>
  <si>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</si>
  <si>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</si>
  <si>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</si>
  <si>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</si>
  <si>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</si>
  <si>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</si>
  <si>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</si>
  <si>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</si>
  <si>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</si>
  <si>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</si>
  <si>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</si>
  <si>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</si>
  <si>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</si>
  <si>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</si>
  <si>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</si>
  <si>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</si>
  <si>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</si>
  <si>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</si>
  <si>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</si>
  <si>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</si>
  <si>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</si>
  <si>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</si>
  <si>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</si>
  <si>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</si>
  <si>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</si>
  <si>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</si>
  <si>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</si>
  <si>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</si>
  <si>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</si>
  <si>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</si>
  <si>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</si>
  <si>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</si>
  <si>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</si>
  <si>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</si>
  <si>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</si>
  <si>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</si>
  <si>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</si>
  <si>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</si>
  <si>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</si>
  <si>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</si>
  <si>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</si>
  <si>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</si>
  <si>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</si>
  <si>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</si>
  <si>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</si>
  <si>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</si>
  <si>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</si>
  <si>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</si>
  <si>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</si>
  <si>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</si>
  <si>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</si>
  <si>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</si>
  <si>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</si>
  <si>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</si>
  <si>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</si>
  <si>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</si>
  <si>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</si>
  <si>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</si>
  <si>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</si>
  <si>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</si>
  <si>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</si>
  <si>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</si>
  <si>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</si>
  <si>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</si>
  <si>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</si>
  <si>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</si>
  <si>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</si>
  <si>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</si>
  <si>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</si>
  <si>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</si>
  <si>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</si>
  <si>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</si>
  <si>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</si>
  <si>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</si>
  <si>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</si>
  <si>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</si>
  <si>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</si>
  <si>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</si>
  <si>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</si>
  <si>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</si>
  <si>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</si>
  <si>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</si>
  <si>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</si>
  <si>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</si>
  <si>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</si>
  <si>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</si>
  <si>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</si>
  <si>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</si>
  <si>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</si>
  <si>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</si>
  <si>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</si>
  <si>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</si>
  <si>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</si>
  <si>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</si>
  <si>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</si>
  <si>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</si>
  <si>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</si>
  <si>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</si>
  <si>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</si>
  <si>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</si>
  <si>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</si>
  <si>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</si>
  <si>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</si>
  <si>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</si>
  <si>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</si>
  <si>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</si>
  <si>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</si>
  <si>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</si>
  <si>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</si>
  <si>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</si>
  <si>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</si>
  <si>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</si>
  <si>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</si>
  <si>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</si>
  <si>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</si>
  <si>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</si>
  <si>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</si>
  <si>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</si>
  <si>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</si>
  <si>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</si>
  <si>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</si>
  <si>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</si>
  <si>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</si>
  <si>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</si>
  <si>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</si>
  <si>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</si>
  <si>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</si>
  <si>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</si>
  <si>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</si>
  <si>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</si>
  <si>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</si>
  <si>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</si>
  <si>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</si>
  <si>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</si>
  <si>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</si>
  <si>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</si>
  <si>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</si>
  <si>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</si>
  <si>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</si>
  <si>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</si>
  <si>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</si>
  <si>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</si>
  <si>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</si>
  <si>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</si>
  <si>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</si>
  <si>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</si>
  <si>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</si>
  <si>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</si>
  <si>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</si>
  <si>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</si>
  <si>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</si>
  <si>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</si>
  <si>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</si>
  <si>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</si>
  <si>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</si>
  <si>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</si>
  <si>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</si>
  <si>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</si>
  <si>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</si>
  <si>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</si>
  <si>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</si>
  <si>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</si>
  <si>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</si>
  <si>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</si>
  <si>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</si>
  <si>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</si>
  <si>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</si>
  <si>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</si>
  <si>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</si>
  <si>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</si>
  <si>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</si>
  <si>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</si>
  <si>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</si>
  <si>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</si>
  <si>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</si>
  <si>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</si>
  <si>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</si>
  <si>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</si>
  <si>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</si>
  <si>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</si>
  <si>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</si>
  <si>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</si>
  <si>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</si>
  <si>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</si>
  <si>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</si>
  <si>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</si>
  <si>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</si>
  <si>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</si>
  <si>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</si>
  <si>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</si>
  <si>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</si>
  <si>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</si>
  <si>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</si>
  <si>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</si>
  <si>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</si>
  <si>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</si>
  <si>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</si>
  <si>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</si>
  <si>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</si>
  <si>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</si>
  <si>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</si>
  <si>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</si>
  <si>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</si>
  <si>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</si>
  <si>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</si>
  <si>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</si>
  <si>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</si>
  <si>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</si>
  <si>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</si>
  <si>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</si>
  <si>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</si>
  <si>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</si>
  <si>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</si>
  <si>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</si>
  <si>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</si>
  <si>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</si>
  <si>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</si>
  <si>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</si>
  <si>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</si>
  <si>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</si>
  <si>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</si>
  <si>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</si>
  <si>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</si>
  <si>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</si>
  <si>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</si>
  <si>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</si>
  <si>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</si>
  <si>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</si>
  <si>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</si>
  <si>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</si>
  <si>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</si>
  <si>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</si>
  <si>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</si>
  <si>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</si>
  <si>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</si>
  <si>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</si>
  <si>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</si>
  <si>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</si>
  <si>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</si>
  <si>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</si>
  <si>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</si>
  <si>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</si>
  <si>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</si>
  <si>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</si>
  <si>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</si>
  <si>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</si>
  <si>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</si>
  <si>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</si>
  <si>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</si>
  <si>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</si>
  <si>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</si>
  <si>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</si>
  <si>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</si>
  <si>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</si>
  <si>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</si>
  <si>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</si>
  <si>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</si>
  <si>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</si>
  <si>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</si>
  <si>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</si>
  <si>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</si>
  <si>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</si>
  <si>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</si>
  <si>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</si>
  <si>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</si>
  <si>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</si>
  <si>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</si>
  <si>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</si>
  <si>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</si>
  <si>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</si>
  <si>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</si>
  <si>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</si>
  <si>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</si>
  <si>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</si>
  <si>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</si>
  <si>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</si>
  <si>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</si>
  <si>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</si>
  <si>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</si>
  <si>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</si>
  <si>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</si>
  <si>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</si>
  <si>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</si>
  <si>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</si>
  <si>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</si>
  <si>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</si>
  <si>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</si>
  <si>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</si>
  <si>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</si>
  <si>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</si>
  <si>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</si>
  <si>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</si>
  <si>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</si>
  <si>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</si>
  <si>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</si>
  <si>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</si>
  <si>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</si>
  <si>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</si>
  <si>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</si>
  <si>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</si>
  <si>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</si>
  <si>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</si>
  <si>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</si>
  <si>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</si>
  <si>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</si>
  <si>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</si>
  <si>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</si>
  <si>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</si>
  <si>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</si>
  <si>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</si>
  <si>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</si>
  <si>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</si>
  <si>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</si>
  <si>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</si>
  <si>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</si>
  <si>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</si>
  <si>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</si>
  <si>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</si>
  <si>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</si>
  <si>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</si>
  <si>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</si>
  <si>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</si>
  <si>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</si>
  <si>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</si>
  <si>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</si>
  <si>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</si>
  <si>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</si>
  <si>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</si>
  <si>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</si>
  <si>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</si>
  <si>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</si>
  <si>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</si>
  <si>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</si>
  <si>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</si>
  <si>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</si>
  <si>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</si>
  <si>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</si>
  <si>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</si>
  <si>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</si>
  <si>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</si>
  <si>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</si>
  <si>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</si>
  <si>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</si>
  <si>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</si>
  <si>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</si>
  <si>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</si>
  <si>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</si>
  <si>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</si>
  <si>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</si>
  <si>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</si>
  <si>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</si>
  <si>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</si>
  <si>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</si>
  <si>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</si>
  <si>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</si>
  <si>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</si>
  <si>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</si>
  <si>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</si>
  <si>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</si>
  <si>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</si>
  <si>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</si>
  <si>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</si>
  <si>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</si>
  <si>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</si>
  <si>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</si>
  <si>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</si>
  <si>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</si>
  <si>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</si>
  <si>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</si>
  <si>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</si>
  <si>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</si>
  <si>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</si>
  <si>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</si>
  <si>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</si>
  <si>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</si>
  <si>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</si>
  <si>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</si>
  <si>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</si>
  <si>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</si>
  <si>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</si>
  <si>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</si>
  <si>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</si>
  <si>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</si>
  <si>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</si>
  <si>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</si>
  <si>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</si>
  <si>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</si>
  <si>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</si>
  <si>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</si>
  <si>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</si>
  <si>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</si>
  <si>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</si>
  <si>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</si>
  <si>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</si>
  <si>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</si>
  <si>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</si>
  <si>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</si>
  <si>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</si>
  <si>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</si>
  <si>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</si>
  <si>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</si>
  <si>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</si>
  <si>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</si>
  <si>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</si>
  <si>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</si>
  <si>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</si>
  <si>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</si>
  <si>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</si>
  <si>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</si>
  <si>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</si>
  <si>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</si>
  <si>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</si>
  <si>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</si>
  <si>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</si>
  <si>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</si>
  <si>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</si>
  <si>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</si>
  <si>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</si>
  <si>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</si>
  <si>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</si>
  <si>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</si>
  <si>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</si>
  <si>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</si>
  <si>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</si>
  <si>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</si>
  <si>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</si>
  <si>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</si>
  <si>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</si>
  <si>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</si>
  <si>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</si>
  <si>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</si>
  <si>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</si>
  <si>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</si>
  <si>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</si>
  <si>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</si>
  <si>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</si>
  <si>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</si>
  <si>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</si>
  <si>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</si>
  <si>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</si>
  <si>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</si>
  <si>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</si>
  <si>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</si>
  <si>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</si>
  <si>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</si>
  <si>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</si>
  <si>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</si>
  <si>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</si>
  <si>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</si>
  <si>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</si>
  <si>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</si>
  <si>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</si>
  <si>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</si>
  <si>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</si>
  <si>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</si>
  <si>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</si>
  <si>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</si>
  <si>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</si>
  <si>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</si>
  <si>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</si>
  <si>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</si>
  <si>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</si>
  <si>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</si>
  <si>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</si>
  <si>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</si>
  <si>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</si>
  <si>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</si>
  <si>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</si>
  <si>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</si>
  <si>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</si>
  <si>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</si>
  <si>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</si>
  <si>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</si>
  <si>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</si>
  <si>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</si>
  <si>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</si>
  <si>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</si>
  <si>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</si>
  <si>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</si>
  <si>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</si>
  <si>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</si>
  <si>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</si>
  <si>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</si>
  <si>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</si>
  <si>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</si>
  <si>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</si>
  <si>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</si>
  <si>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</si>
  <si>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</si>
  <si>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</si>
  <si>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</si>
  <si>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</si>
  <si>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</si>
  <si>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</si>
  <si>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</si>
  <si>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</si>
  <si>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</si>
  <si>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</si>
  <si>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</si>
  <si>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</si>
  <si>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</si>
  <si>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</si>
  <si>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</si>
  <si>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</si>
  <si>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</si>
  <si>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</si>
  <si>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</si>
  <si>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</si>
  <si>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</si>
  <si>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</si>
  <si>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</si>
  <si>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</si>
  <si>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</si>
  <si>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</si>
  <si>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</si>
  <si>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</si>
  <si>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</si>
  <si>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</si>
  <si>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</si>
  <si>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</si>
  <si>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</si>
  <si>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</si>
  <si>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</si>
  <si>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</si>
  <si>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</si>
  <si>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</si>
  <si>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</si>
  <si>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</si>
  <si>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</si>
  <si>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</si>
  <si>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</si>
  <si>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</si>
  <si>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</si>
  <si>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</si>
  <si>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</si>
  <si>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</si>
  <si>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</si>
  <si>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</si>
  <si>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</si>
  <si>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</si>
  <si>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</si>
  <si>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</si>
  <si>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</si>
  <si>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</si>
  <si>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</si>
  <si>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</si>
  <si>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</si>
  <si>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</si>
  <si>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</si>
  <si>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</si>
  <si>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</si>
  <si>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</si>
  <si>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</si>
  <si>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</si>
  <si>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</si>
  <si>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</si>
  <si>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</si>
  <si>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</si>
  <si>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</si>
  <si>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</si>
  <si>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</si>
  <si>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</si>
  <si>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</si>
  <si>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</si>
  <si>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</si>
  <si>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</si>
  <si>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</si>
  <si>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</si>
  <si>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</si>
  <si>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</si>
  <si>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</si>
  <si>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</si>
  <si>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</si>
  <si>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</si>
  <si>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</si>
  <si>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</si>
  <si>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</si>
  <si>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</si>
  <si>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</si>
  <si>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</si>
  <si>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</si>
  <si>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</si>
  <si>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</si>
  <si>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</si>
  <si>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</si>
  <si>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</si>
  <si>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</si>
  <si>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</si>
  <si>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</si>
  <si>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</si>
  <si>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</si>
  <si>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</si>
  <si>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</si>
  <si>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</si>
  <si>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</si>
  <si>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</si>
  <si>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</si>
  <si>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</si>
  <si>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</si>
  <si>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</si>
  <si>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</si>
  <si>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</si>
  <si>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</si>
  <si>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</si>
  <si>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</si>
  <si>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</si>
  <si>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</si>
  <si>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</si>
  <si>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</si>
  <si>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</si>
  <si>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</si>
  <si>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</si>
  <si>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</si>
  <si>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</si>
  <si>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</si>
  <si>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</si>
  <si>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</si>
  <si>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</si>
  <si>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</si>
  <si>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</si>
  <si>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</si>
  <si>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</si>
  <si>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</si>
  <si>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</si>
  <si>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</si>
  <si>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</si>
  <si>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</si>
  <si>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</si>
  <si>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</si>
  <si>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</si>
  <si>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</si>
  <si>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</si>
  <si>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</si>
  <si>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</si>
  <si>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</si>
  <si>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</si>
  <si>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</si>
  <si>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</si>
  <si>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</si>
  <si>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</si>
  <si>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</si>
  <si>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</si>
  <si>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</si>
  <si>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</si>
  <si>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</si>
  <si>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</si>
  <si>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</si>
  <si>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</si>
  <si>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</si>
  <si>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</si>
  <si>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</si>
  <si>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</si>
  <si>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</si>
  <si>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</si>
  <si>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</si>
  <si>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</si>
  <si>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</si>
  <si>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</si>
  <si>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</si>
  <si>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</si>
  <si>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</si>
  <si>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</si>
  <si>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</si>
  <si>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</si>
  <si>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</si>
  <si>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</si>
  <si>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</si>
  <si>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</si>
  <si>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</si>
  <si>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</si>
  <si>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</si>
  <si>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</si>
  <si>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</si>
  <si>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</si>
  <si>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</si>
  <si>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</si>
  <si>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</si>
  <si>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</si>
  <si>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</si>
  <si>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</si>
  <si>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</si>
  <si>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</si>
  <si>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</si>
  <si>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</si>
  <si>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</si>
  <si>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</si>
  <si>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</si>
  <si>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</si>
  <si>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</si>
  <si>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</si>
  <si>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</si>
  <si>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</si>
  <si>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</si>
  <si>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</si>
  <si>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</si>
  <si>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</si>
  <si>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</si>
  <si>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</si>
  <si>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</si>
  <si>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</si>
  <si>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</si>
  <si>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</si>
  <si>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</si>
  <si>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</si>
  <si>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</si>
  <si>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</si>
  <si>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</si>
  <si>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</si>
  <si>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</si>
  <si>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</si>
  <si>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</si>
  <si>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</si>
  <si>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</si>
  <si>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</si>
  <si>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</si>
  <si>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</si>
  <si>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</si>
  <si>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</si>
  <si>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</si>
  <si>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</si>
  <si>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</si>
  <si>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</si>
  <si>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</si>
  <si>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</si>
  <si>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</si>
  <si>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</si>
  <si>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</si>
  <si>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</si>
  <si>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</si>
  <si>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</si>
  <si>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</si>
  <si>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</si>
  <si>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</si>
  <si>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</si>
  <si>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</si>
  <si>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</si>
  <si>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</si>
  <si>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</si>
  <si>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</si>
  <si>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</si>
  <si>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</si>
  <si>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</si>
  <si>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</si>
  <si>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</si>
  <si>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</si>
  <si>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</si>
  <si>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</si>
  <si>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</si>
  <si>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</si>
  <si>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</si>
  <si>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</si>
  <si>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</si>
  <si>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</si>
  <si>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</si>
  <si>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</si>
  <si>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</si>
  <si>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</si>
  <si>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</si>
  <si>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</si>
  <si>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</si>
  <si>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</si>
  <si>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</si>
  <si>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</si>
  <si>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</si>
  <si>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</si>
  <si>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</si>
  <si>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</si>
  <si>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</si>
  <si>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</si>
  <si>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</si>
  <si>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</si>
  <si>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</si>
  <si>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</si>
  <si>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</si>
  <si>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</si>
  <si>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</si>
  <si>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</si>
  <si>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</si>
  <si>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</si>
  <si>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</si>
  <si>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</si>
  <si>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</si>
  <si>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</si>
  <si>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</si>
  <si>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</si>
  <si>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</si>
  <si>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</si>
  <si>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</si>
  <si>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</si>
  <si>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</si>
  <si>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</si>
  <si>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</si>
  <si>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</si>
  <si>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</si>
  <si>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</si>
  <si>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</si>
  <si>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</si>
  <si>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</si>
  <si>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</si>
  <si>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</si>
  <si>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</si>
  <si>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</si>
  <si>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</si>
  <si>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</si>
  <si>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</si>
  <si>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</si>
  <si>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</si>
  <si>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</si>
  <si>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</si>
  <si>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</si>
  <si>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</si>
  <si>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</si>
  <si>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</si>
  <si>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</si>
  <si>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</si>
  <si>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</si>
  <si>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</si>
  <si>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</si>
  <si>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</si>
  <si>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</si>
  <si>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</si>
  <si>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</si>
  <si>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</si>
  <si>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</si>
  <si>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</si>
  <si>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</si>
  <si>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</si>
  <si>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</si>
  <si>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</si>
  <si>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</si>
  <si>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</si>
  <si>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</si>
  <si>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</si>
  <si>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</si>
  <si>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</si>
  <si>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</si>
  <si>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</si>
  <si>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</si>
  <si>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</si>
  <si>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</si>
  <si>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</si>
  <si>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</si>
  <si>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</si>
  <si>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</si>
  <si>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</si>
  <si>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</si>
  <si>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</si>
  <si>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</si>
  <si>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</si>
  <si>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</si>
  <si>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</si>
  <si>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</si>
  <si>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</si>
  <si>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</si>
  <si>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</si>
  <si>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</si>
  <si>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</si>
  <si>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</si>
  <si>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</si>
  <si>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</si>
  <si>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</si>
  <si>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</si>
  <si>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</si>
  <si>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</si>
  <si>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</si>
  <si>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</si>
  <si>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</si>
  <si>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</si>
  <si>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</si>
  <si>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</si>
  <si>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</si>
  <si>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</si>
  <si>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</si>
  <si>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</si>
  <si>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</si>
  <si>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</si>
  <si>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</si>
  <si>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</si>
  <si>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</si>
  <si>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</si>
  <si>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</si>
  <si>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</si>
  <si>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</si>
  <si>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</si>
  <si>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</si>
  <si>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</si>
  <si>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</si>
  <si>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</si>
  <si>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</si>
  <si>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</si>
  <si>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</si>
  <si>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</si>
  <si>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</si>
  <si>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</si>
  <si>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</si>
  <si>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</si>
  <si>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</si>
  <si>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</si>
  <si>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</si>
  <si>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</si>
  <si>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</si>
  <si>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</si>
  <si>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</si>
  <si>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</si>
  <si>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</si>
  <si>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</si>
  <si>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</si>
  <si>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</si>
  <si>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</si>
  <si>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</si>
  <si>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</si>
  <si>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</si>
  <si>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</si>
  <si>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</si>
  <si>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</si>
  <si>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</si>
  <si>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</si>
  <si>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</si>
  <si>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</si>
  <si>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</si>
  <si>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</si>
  <si>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</si>
  <si>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</si>
  <si>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</si>
  <si>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</si>
  <si>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</si>
  <si>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</si>
  <si>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</si>
  <si>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</si>
  <si>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</si>
  <si>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</si>
  <si>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</si>
  <si>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</si>
  <si>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</si>
  <si>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</si>
  <si>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</si>
  <si>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</si>
  <si>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</si>
  <si>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</si>
  <si>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</si>
  <si>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</si>
  <si>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</si>
  <si>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</si>
  <si>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</si>
  <si>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</si>
  <si>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</si>
  <si>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</si>
  <si>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</si>
  <si>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</si>
  <si>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</si>
  <si>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</si>
  <si>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</si>
  <si>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</si>
  <si>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</si>
  <si>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</si>
  <si>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</si>
  <si>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</si>
  <si>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</si>
  <si>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</si>
  <si>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</si>
  <si>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</si>
  <si>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</si>
  <si>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</si>
  <si>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</si>
  <si>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</si>
  <si>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</si>
  <si>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</si>
  <si>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</si>
  <si>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</si>
  <si>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</si>
  <si>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</si>
  <si>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</si>
  <si>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</si>
  <si>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</si>
  <si>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</si>
  <si>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</si>
  <si>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</si>
  <si>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</si>
  <si>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</si>
  <si>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</si>
  <si>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</si>
  <si>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</si>
  <si>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</si>
  <si>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</si>
  <si>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</si>
  <si>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</si>
  <si>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</si>
  <si>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</si>
  <si>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</si>
  <si>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</si>
  <si>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</si>
  <si>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</si>
  <si>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</si>
  <si>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</si>
  <si>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</si>
  <si>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</si>
  <si>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</si>
  <si>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</si>
  <si>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</si>
  <si>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</si>
  <si>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</si>
  <si>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</si>
  <si>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</si>
  <si>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</si>
  <si>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</si>
  <si>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</si>
  <si>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</si>
  <si>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</si>
  <si>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</si>
  <si>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</si>
  <si>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</si>
  <si>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</si>
  <si>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</si>
  <si>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</si>
  <si>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</si>
  <si>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</si>
  <si>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</si>
  <si>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</si>
  <si>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</si>
  <si>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</si>
  <si>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</si>
  <si>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</si>
  <si>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</si>
  <si>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</si>
  <si>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</si>
  <si>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</si>
  <si>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</si>
  <si>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</si>
  <si>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</si>
  <si>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</si>
  <si>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</si>
  <si>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</si>
  <si>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</si>
  <si>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</si>
  <si>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</si>
  <si>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</si>
  <si>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</si>
  <si>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</si>
  <si>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</si>
  <si>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</si>
  <si>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</si>
  <si>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</si>
  <si>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</si>
  <si>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</si>
  <si>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</si>
  <si>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</si>
  <si>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</si>
  <si>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</si>
  <si>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</si>
  <si>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</si>
  <si>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</si>
  <si>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</si>
  <si>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</si>
  <si>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</si>
  <si>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</si>
  <si>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</si>
  <si>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</si>
  <si>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</si>
  <si>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</si>
  <si>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</si>
  <si>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</si>
  <si>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</si>
  <si>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</si>
  <si>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</si>
  <si>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</si>
  <si>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</si>
  <si>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</si>
  <si>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</si>
  <si>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</si>
  <si>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</si>
  <si>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</si>
  <si>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</si>
  <si>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</si>
  <si>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</si>
  <si>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</si>
  <si>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</si>
  <si>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</si>
  <si>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</si>
  <si>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</si>
  <si>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</si>
  <si>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</si>
  <si>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</si>
  <si>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</si>
  <si>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</si>
  <si>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</si>
  <si>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</si>
  <si>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</si>
  <si>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</si>
  <si>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</si>
  <si>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</si>
  <si>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</si>
  <si>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</si>
  <si>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</si>
  <si>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</si>
  <si>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</si>
  <si>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</si>
  <si>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</si>
  <si>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</si>
  <si>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</si>
  <si>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</si>
  <si>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</si>
  <si>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</si>
  <si>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</si>
  <si>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</si>
  <si>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</si>
  <si>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</si>
  <si>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</si>
  <si>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</si>
  <si>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</si>
  <si>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</si>
  <si>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</si>
  <si>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</si>
  <si>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</si>
  <si>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</si>
  <si>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</si>
  <si>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</si>
  <si>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</si>
  <si>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</si>
  <si>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</si>
  <si>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</si>
  <si>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</si>
  <si>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</si>
  <si>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</si>
  <si>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</si>
  <si>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</si>
  <si>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</si>
  <si>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</si>
  <si>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</si>
  <si>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</si>
  <si>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</si>
  <si>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</si>
  <si>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</si>
  <si>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</si>
  <si>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</si>
  <si>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</si>
  <si>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</si>
  <si>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</si>
  <si>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</si>
  <si>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</si>
  <si>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</si>
  <si>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</si>
  <si>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</si>
  <si>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</si>
  <si>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</si>
  <si>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</si>
  <si>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</si>
  <si>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</si>
  <si>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</si>
  <si>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</si>
  <si>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</si>
  <si>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</si>
  <si>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</si>
  <si>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</si>
  <si>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</si>
  <si>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</si>
  <si>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</si>
  <si>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</si>
  <si>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</si>
  <si>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</si>
  <si>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</si>
  <si>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</si>
  <si>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</si>
  <si>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</si>
  <si>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</si>
  <si>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</si>
  <si>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</si>
  <si>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</si>
  <si>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</si>
  <si>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</si>
  <si>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</si>
  <si>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</si>
  <si>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</si>
  <si>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</si>
  <si>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</si>
  <si>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</si>
  <si>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</si>
  <si>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</si>
  <si>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</si>
  <si>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</si>
  <si>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</si>
  <si>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</si>
  <si>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</si>
  <si>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</si>
  <si>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</si>
  <si>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</si>
  <si>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</si>
  <si>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</si>
  <si>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</si>
  <si>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</si>
  <si>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</si>
  <si>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</si>
  <si>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</si>
  <si>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</si>
  <si>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</si>
  <si>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</si>
  <si>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</si>
  <si>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</si>
  <si>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</si>
  <si>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</si>
  <si>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</si>
  <si>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</si>
  <si>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</si>
  <si>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</si>
  <si>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</si>
  <si>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</si>
  <si>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</si>
  <si>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</si>
  <si>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</si>
  <si>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</si>
  <si>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</si>
  <si>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</si>
  <si>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</si>
  <si>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</si>
  <si>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</si>
  <si>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</si>
  <si>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</si>
  <si>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</si>
  <si>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</si>
  <si>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</si>
  <si>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</si>
  <si>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</si>
  <si>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</si>
  <si>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</si>
  <si>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</si>
  <si>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</si>
  <si>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</si>
  <si>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</si>
  <si>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</si>
  <si>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</si>
  <si>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</si>
  <si>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</si>
  <si>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</si>
  <si>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</si>
  <si>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</si>
  <si>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</si>
  <si>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</si>
  <si>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</si>
  <si>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</si>
  <si>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</si>
  <si>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</si>
  <si>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</si>
  <si>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</si>
  <si>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</si>
  <si>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</si>
  <si>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</si>
  <si>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</si>
  <si>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</si>
  <si>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</si>
  <si>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</si>
  <si>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</si>
  <si>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</si>
  <si>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</si>
  <si>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</si>
  <si>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</si>
  <si>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</si>
  <si>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</si>
  <si>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</si>
  <si>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</si>
  <si>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</si>
  <si>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</si>
  <si>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</si>
  <si>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</si>
  <si>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</si>
  <si>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</si>
  <si>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</si>
  <si>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</si>
  <si>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</si>
  <si>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</si>
  <si>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</si>
  <si>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</si>
  <si>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</si>
  <si>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</si>
  <si>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</si>
  <si>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</si>
  <si>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</si>
  <si>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</si>
  <si>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</si>
  <si>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</si>
  <si>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</si>
  <si>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</si>
  <si>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</si>
  <si>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</si>
  <si>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</si>
  <si>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</si>
  <si>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</si>
  <si>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</si>
  <si>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</si>
  <si>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</si>
  <si>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</si>
  <si>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</si>
  <si>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</si>
  <si>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</si>
  <si>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</si>
  <si>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</si>
  <si>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</si>
  <si>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</si>
  <si>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</si>
  <si>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</si>
  <si>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</si>
  <si>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</si>
  <si>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</si>
  <si>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</si>
  <si>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</si>
  <si>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</si>
  <si>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</si>
  <si>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</si>
  <si>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</si>
  <si>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</si>
  <si>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</si>
  <si>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</si>
  <si>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</si>
  <si>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</si>
  <si>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</si>
  <si>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</si>
  <si>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</si>
  <si>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</si>
  <si>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</si>
  <si>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</si>
  <si>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</si>
  <si>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</si>
  <si>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</si>
  <si>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</si>
  <si>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</si>
  <si>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</si>
  <si>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</si>
  <si>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</si>
  <si>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</si>
  <si>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</si>
  <si>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</si>
  <si>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</si>
  <si>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</si>
  <si>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</si>
  <si>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</si>
  <si>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</si>
  <si>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</si>
  <si>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</si>
  <si>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</si>
  <si>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</si>
  <si>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</si>
  <si>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</si>
  <si>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</si>
  <si>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</si>
  <si>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</si>
  <si>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</si>
  <si>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</si>
  <si>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</si>
  <si>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</si>
  <si>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</si>
  <si>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</si>
  <si>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</si>
  <si>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</si>
  <si>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</si>
  <si>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</si>
  <si>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</si>
  <si>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</si>
  <si>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</si>
  <si>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</si>
  <si>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</si>
  <si>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</si>
  <si>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</si>
  <si>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</si>
  <si>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</si>
  <si>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</si>
  <si>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</si>
  <si>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</si>
  <si>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</si>
  <si>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</si>
  <si>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</si>
  <si>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</si>
  <si>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</si>
  <si>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</si>
  <si>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</si>
  <si>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</si>
  <si>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</si>
  <si>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</si>
  <si>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</si>
  <si>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</si>
  <si>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</si>
  <si>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</si>
  <si>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</si>
  <si>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</si>
  <si>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</si>
  <si>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</si>
  <si>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</si>
  <si>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</si>
  <si>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</si>
  <si>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</si>
  <si>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</si>
  <si>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</si>
  <si>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</si>
  <si>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</si>
  <si>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</si>
  <si>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</si>
  <si>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</si>
  <si>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</si>
  <si>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</si>
  <si>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</si>
  <si>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</si>
  <si>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</si>
  <si>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</si>
  <si>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</si>
  <si>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</si>
  <si>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</si>
  <si>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</si>
  <si>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</si>
  <si>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</si>
  <si>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</si>
  <si>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</si>
  <si>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</si>
  <si>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</si>
  <si>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</si>
  <si>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</si>
  <si>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</si>
  <si>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</si>
  <si>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</si>
  <si>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</si>
  <si>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</si>
  <si>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</si>
  <si>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</si>
  <si>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</si>
  <si>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</si>
  <si>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</si>
  <si>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</si>
  <si>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</si>
  <si>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</si>
  <si>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</si>
  <si>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</si>
  <si>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</si>
  <si>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</si>
  <si>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</si>
  <si>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</si>
  <si>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</si>
  <si>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</si>
  <si>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</si>
  <si>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</si>
  <si>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</si>
  <si>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</si>
  <si>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</si>
  <si>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</si>
  <si>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</si>
  <si>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</si>
  <si>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</si>
  <si>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</si>
  <si>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</si>
  <si>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</si>
  <si>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</si>
  <si>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</si>
  <si>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</si>
  <si>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</si>
  <si>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</si>
  <si>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</si>
  <si>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</si>
  <si>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</si>
  <si>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</si>
  <si>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</si>
  <si>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</si>
  <si>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</si>
  <si>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</si>
  <si>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</si>
  <si>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</si>
  <si>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</si>
  <si>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</si>
  <si>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</si>
  <si>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</si>
  <si>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</si>
  <si>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</si>
  <si>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</si>
  <si>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</si>
  <si>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</si>
  <si>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</si>
  <si>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</si>
  <si>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</si>
  <si>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</si>
  <si>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</si>
  <si>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</si>
  <si>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</si>
  <si>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</si>
  <si>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</si>
  <si>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</si>
  <si>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</si>
  <si>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</si>
  <si>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</si>
  <si>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</si>
  <si>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</si>
  <si>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</si>
  <si>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</si>
  <si>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</si>
  <si>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</si>
  <si>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</si>
  <si>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</si>
  <si>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</si>
  <si>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</si>
  <si>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</si>
  <si>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</si>
  <si>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</si>
  <si>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</si>
  <si>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</si>
  <si>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</si>
  <si>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</si>
  <si>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</si>
  <si>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</si>
  <si>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</si>
  <si>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</si>
  <si>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</si>
  <si>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</si>
  <si>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</si>
  <si>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</si>
  <si>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</si>
  <si>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</si>
  <si>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</si>
  <si>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</si>
  <si>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</si>
  <si>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</si>
  <si>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</si>
  <si>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</si>
  <si>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</si>
  <si>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</si>
  <si>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</si>
  <si>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</si>
  <si>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</si>
  <si>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</si>
  <si>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</si>
  <si>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</si>
  <si>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</si>
  <si>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</si>
  <si>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</si>
  <si>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</si>
  <si>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</si>
  <si>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</si>
  <si>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</si>
  <si>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</si>
  <si>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</si>
  <si>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</si>
  <si>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</si>
  <si>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</si>
  <si>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</si>
  <si>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</si>
  <si>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</si>
  <si>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</si>
  <si>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</si>
  <si>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</si>
  <si>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</si>
  <si>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</si>
  <si>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</si>
  <si>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</si>
  <si>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</si>
  <si>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</si>
  <si>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</si>
  <si>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</si>
  <si>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</si>
  <si>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</si>
  <si>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</si>
  <si>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</si>
  <si>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</si>
  <si>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</si>
  <si>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</si>
  <si>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</si>
  <si>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</si>
  <si>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</si>
  <si>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</si>
  <si>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</si>
  <si>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</si>
  <si>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</si>
  <si>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</si>
  <si>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</si>
  <si>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</si>
  <si>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</si>
  <si>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</si>
  <si>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</si>
  <si>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</si>
  <si>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</si>
  <si>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</si>
  <si>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</si>
  <si>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</si>
  <si>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</si>
  <si>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</si>
  <si>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</si>
  <si>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</si>
  <si>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</si>
  <si>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</si>
  <si>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</si>
  <si>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</si>
  <si>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</si>
  <si>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</si>
  <si>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</si>
  <si>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</si>
  <si>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</si>
  <si>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</si>
  <si>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</si>
  <si>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</si>
  <si>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</si>
  <si>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</si>
  <si>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</si>
  <si>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</si>
  <si>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</si>
  <si>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</si>
  <si>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</si>
  <si>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</si>
  <si>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</si>
  <si>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</si>
  <si>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</si>
  <si>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</si>
  <si>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</si>
  <si>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</si>
  <si>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</si>
  <si>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</si>
  <si>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</si>
  <si>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</si>
  <si>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</si>
  <si>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</si>
  <si>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</si>
  <si>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</si>
  <si>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</si>
  <si>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</si>
  <si>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</si>
  <si>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</si>
  <si>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</si>
  <si>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</si>
  <si>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</si>
  <si>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</si>
  <si>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</si>
  <si>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</si>
  <si>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</si>
  <si>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</si>
  <si>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</si>
  <si>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</si>
  <si>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</si>
  <si>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</si>
  <si>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</si>
  <si>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</si>
  <si>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</si>
  <si>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</si>
  <si>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</si>
  <si>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</si>
  <si>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</si>
  <si>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</si>
  <si>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</si>
  <si>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</si>
  <si>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</si>
  <si>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</si>
  <si>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</si>
  <si>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</si>
  <si>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</si>
  <si>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</si>
  <si>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</si>
  <si>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</si>
  <si>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</si>
  <si>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</si>
  <si>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</si>
  <si>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</si>
  <si>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</si>
  <si>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</si>
  <si>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</si>
  <si>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</si>
  <si>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</si>
  <si>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</si>
  <si>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</si>
  <si>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</si>
  <si>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</si>
  <si>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</si>
  <si>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</si>
  <si>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</si>
  <si>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</si>
  <si>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</si>
  <si>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</si>
  <si>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</si>
  <si>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</si>
  <si>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</si>
  <si>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</si>
  <si>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</si>
  <si>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</si>
  <si>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</si>
  <si>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</si>
  <si>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</si>
  <si>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</si>
  <si>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</si>
  <si>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</si>
  <si>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</si>
  <si>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</si>
  <si>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</si>
  <si>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</si>
  <si>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</si>
  <si>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</si>
  <si>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</si>
  <si>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</si>
  <si>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</si>
  <si>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</si>
  <si>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</si>
  <si>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</si>
  <si>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</si>
  <si>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</si>
  <si>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</si>
  <si>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</si>
  <si>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</si>
  <si>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</si>
  <si>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</si>
  <si>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</si>
  <si>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</si>
  <si>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</si>
  <si>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</si>
  <si>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</si>
  <si>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</si>
  <si>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</si>
  <si>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</si>
  <si>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</si>
  <si>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</si>
  <si>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</si>
  <si>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</si>
  <si>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</si>
  <si>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</si>
  <si>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</si>
  <si>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</si>
  <si>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</si>
  <si>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</si>
  <si>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</si>
  <si>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</si>
  <si>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</si>
  <si>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</si>
  <si>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</si>
  <si>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</si>
  <si>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</si>
  <si>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</si>
  <si>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</si>
  <si>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</si>
  <si>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</si>
  <si>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</si>
  <si>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</si>
  <si>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</si>
  <si>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</si>
  <si>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</si>
  <si>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</si>
  <si>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</si>
  <si>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</si>
  <si>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</si>
  <si>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</si>
  <si>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</si>
  <si>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</si>
  <si>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</si>
  <si>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</si>
  <si>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</si>
  <si>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</si>
  <si>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</si>
  <si>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</si>
  <si>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</si>
  <si>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</si>
  <si>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</si>
  <si>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</si>
  <si>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</si>
  <si>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</si>
  <si>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</si>
  <si>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</si>
  <si>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</si>
  <si>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</si>
  <si>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</si>
  <si>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</si>
  <si>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</si>
  <si>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</si>
  <si>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</si>
  <si>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</si>
  <si>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</si>
  <si>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</si>
  <si>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</si>
  <si>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</si>
  <si>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</si>
  <si>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</si>
  <si>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</si>
  <si>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</si>
  <si>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</si>
  <si>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</si>
  <si>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</si>
  <si>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</si>
  <si>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</si>
  <si>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</si>
  <si>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</si>
  <si>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</si>
  <si>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</si>
  <si>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</si>
  <si>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</si>
  <si>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</si>
  <si>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</si>
  <si>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</si>
  <si>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</si>
  <si>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</si>
  <si>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</si>
  <si>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</si>
  <si>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</si>
  <si>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</si>
  <si>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</si>
  <si>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</si>
  <si>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</si>
  <si>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</si>
  <si>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</si>
  <si>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</si>
  <si>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</si>
  <si>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</si>
  <si>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</si>
  <si>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</si>
  <si>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</si>
  <si>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</si>
  <si>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</si>
  <si>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</si>
  <si>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</si>
  <si>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</si>
  <si>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</si>
  <si>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</si>
  <si>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</si>
  <si>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</si>
  <si>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</si>
  <si>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</si>
  <si>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</si>
  <si>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</si>
  <si>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</si>
  <si>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</si>
  <si>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</si>
  <si>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</si>
  <si>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</si>
  <si>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</si>
  <si>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</si>
  <si>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</si>
  <si>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</si>
  <si>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</si>
  <si>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</si>
  <si>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</si>
  <si>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</si>
  <si>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</si>
  <si>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</si>
  <si>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</si>
  <si>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</si>
  <si>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</si>
  <si>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</si>
  <si>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</si>
  <si>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</si>
  <si>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</si>
  <si>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</si>
  <si>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</si>
  <si>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</si>
  <si>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</si>
  <si>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</si>
  <si>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</si>
  <si>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</si>
  <si>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</si>
  <si>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</si>
  <si>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</si>
  <si>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</si>
  <si>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</si>
  <si>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</si>
  <si>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</si>
  <si>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</si>
  <si>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</si>
  <si>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</si>
  <si>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</si>
  <si>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</si>
  <si>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</si>
  <si>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</si>
  <si>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</si>
  <si>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</si>
  <si>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</si>
  <si>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</si>
  <si>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</si>
  <si>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</si>
  <si>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</si>
  <si>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</si>
  <si>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</si>
  <si>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</si>
  <si>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</si>
  <si>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</si>
  <si>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</si>
  <si>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</si>
  <si>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</si>
  <si>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</si>
  <si>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</si>
  <si>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</si>
  <si>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</si>
  <si>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</si>
  <si>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</si>
  <si>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</si>
  <si>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</si>
  <si>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</si>
  <si>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</si>
  <si>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</si>
  <si>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</si>
  <si>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</si>
  <si>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</si>
  <si>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</si>
  <si>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</si>
  <si>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</si>
  <si>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</si>
  <si>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</si>
  <si>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</si>
  <si>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</si>
  <si>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</si>
  <si>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</si>
  <si>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</si>
  <si>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</si>
  <si>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</si>
  <si>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</si>
  <si>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</si>
  <si>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</si>
  <si>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</si>
  <si>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</si>
  <si>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</si>
  <si>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</si>
  <si>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</si>
  <si>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</si>
  <si>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</si>
  <si>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</si>
  <si>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</si>
  <si>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</si>
  <si>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</si>
  <si>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</si>
  <si>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</si>
  <si>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</si>
  <si>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</si>
  <si>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</si>
  <si>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</si>
  <si>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</si>
  <si>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</si>
  <si>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</si>
  <si>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</si>
  <si>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</si>
  <si>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</si>
  <si>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</si>
  <si>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</si>
  <si>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</si>
  <si>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</si>
  <si>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</si>
  <si>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</si>
  <si>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</si>
  <si>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</si>
  <si>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</si>
  <si>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</si>
  <si>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</si>
  <si>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</si>
  <si>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</si>
  <si>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</si>
  <si>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</si>
  <si>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</si>
  <si>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</si>
  <si>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</si>
  <si>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</si>
  <si>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</si>
  <si>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</si>
  <si>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</si>
  <si>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</si>
  <si>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</si>
  <si>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</si>
  <si>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</si>
  <si>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</si>
  <si>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</si>
  <si>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</si>
  <si>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</si>
  <si>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</si>
  <si>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</si>
  <si>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</si>
  <si>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</si>
  <si>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</si>
  <si>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</si>
  <si>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</si>
  <si>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</si>
  <si>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</si>
  <si>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</si>
  <si>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</si>
  <si>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</si>
  <si>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</si>
  <si>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</si>
  <si>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</si>
  <si>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</si>
  <si>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</si>
  <si>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</si>
  <si>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</si>
  <si>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</si>
  <si>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</si>
  <si>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</si>
  <si>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</si>
  <si>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</si>
  <si>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</si>
  <si>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</si>
  <si>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</si>
  <si>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</si>
  <si>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</si>
  <si>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</si>
  <si>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</si>
  <si>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</si>
  <si>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</si>
  <si>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</si>
  <si>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</si>
  <si>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</si>
  <si>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</si>
  <si>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</si>
  <si>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</si>
  <si>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</si>
  <si>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</si>
  <si>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</si>
  <si>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</si>
  <si>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</si>
  <si>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</si>
  <si>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</si>
  <si>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</si>
  <si>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</si>
  <si>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</si>
  <si>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</si>
  <si>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</si>
  <si>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</si>
  <si>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</si>
  <si>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</si>
  <si>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</si>
  <si>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</si>
  <si>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</si>
  <si>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</si>
  <si>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</si>
  <si>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</si>
  <si>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</si>
  <si>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</si>
  <si>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</si>
  <si>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</si>
  <si>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</si>
  <si>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</si>
  <si>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</si>
  <si>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</si>
  <si>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</si>
  <si>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</si>
  <si>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</si>
  <si>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</si>
  <si>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</si>
  <si>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</si>
  <si>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</si>
  <si>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</si>
  <si>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</si>
  <si>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</si>
  <si>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</si>
  <si>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</si>
  <si>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</si>
  <si>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</si>
  <si>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</si>
  <si>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</si>
  <si>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</si>
  <si>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</si>
  <si>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</si>
  <si>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</si>
  <si>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</si>
  <si>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</si>
  <si>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</si>
  <si>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</si>
  <si>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</si>
  <si>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</si>
  <si>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</si>
  <si>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</si>
  <si>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</si>
  <si>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</si>
  <si>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</si>
  <si>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</si>
  <si>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</si>
  <si>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</si>
  <si>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</si>
  <si>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</si>
  <si>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</si>
  <si>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</si>
  <si>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</si>
  <si>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</si>
  <si>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</si>
  <si>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</si>
  <si>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</si>
  <si>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</si>
  <si>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</si>
  <si>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</si>
  <si>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</si>
  <si>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</si>
  <si>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</si>
  <si>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</si>
  <si>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</si>
  <si>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</si>
  <si>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</si>
  <si>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</si>
  <si>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</si>
  <si>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</si>
  <si>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</si>
  <si>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</si>
  <si>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</si>
  <si>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</si>
  <si>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</si>
  <si>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</si>
  <si>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</si>
  <si>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</si>
  <si>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</si>
  <si>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</si>
  <si>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</si>
  <si>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</si>
  <si>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</si>
  <si>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</si>
  <si>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</si>
  <si>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</si>
  <si>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</si>
  <si>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</si>
  <si>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</si>
  <si>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</si>
  <si>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</si>
  <si>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</si>
  <si>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</si>
  <si>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</si>
  <si>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</si>
  <si>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</si>
  <si>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</si>
  <si>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</si>
  <si>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</si>
  <si>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</si>
  <si>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</si>
  <si>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</si>
  <si>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</si>
  <si>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</si>
  <si>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</si>
  <si>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</si>
  <si>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</si>
  <si>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</si>
  <si>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</si>
  <si>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</si>
  <si>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</si>
  <si>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</si>
  <si>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</si>
  <si>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</si>
  <si>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</si>
  <si>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</si>
  <si>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</si>
  <si>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</si>
  <si>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</si>
  <si>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</si>
  <si>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</si>
  <si>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</si>
  <si>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</si>
  <si>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</si>
  <si>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</si>
  <si>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</si>
  <si>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</si>
  <si>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</si>
  <si>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</si>
  <si>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</si>
  <si>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</si>
  <si>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</si>
  <si>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</si>
  <si>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</si>
  <si>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</si>
  <si>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</si>
  <si>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</si>
  <si>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</si>
  <si>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</si>
  <si>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</si>
  <si>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</si>
  <si>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</si>
  <si>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</si>
  <si>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</si>
  <si>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</si>
  <si>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</si>
  <si>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</si>
  <si>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</si>
  <si>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</si>
  <si>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</si>
  <si>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</si>
  <si>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</si>
  <si>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</si>
  <si>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</si>
  <si>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</si>
  <si>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</si>
  <si>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</si>
  <si>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</si>
  <si>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</si>
  <si>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</si>
  <si>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</si>
  <si>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</si>
  <si>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</si>
  <si>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</si>
  <si>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</si>
  <si>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</si>
  <si>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</si>
  <si>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</si>
  <si>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</si>
  <si>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</si>
  <si>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</si>
  <si>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</si>
  <si>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</si>
  <si>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</si>
  <si>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</si>
  <si>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</si>
  <si>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</si>
  <si>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</si>
  <si>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</si>
  <si>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</si>
  <si>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</si>
  <si>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</si>
  <si>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</si>
  <si>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</si>
  <si>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</si>
  <si>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</si>
  <si>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</si>
  <si>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</si>
  <si>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</si>
  <si>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</si>
  <si>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</si>
  <si>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</si>
  <si>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</si>
  <si>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</si>
  <si>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</si>
  <si>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</si>
  <si>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</si>
  <si>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</si>
  <si>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</si>
  <si>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</si>
  <si>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</si>
  <si>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</si>
  <si>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</si>
  <si>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</si>
  <si>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</si>
  <si>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</si>
  <si>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</si>
  <si>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</si>
  <si>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</si>
  <si>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</si>
  <si>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</si>
  <si>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</si>
  <si>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</si>
  <si>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</si>
  <si>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</si>
  <si>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</si>
  <si>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</si>
  <si>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</si>
  <si>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</si>
  <si>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</si>
  <si>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</si>
  <si>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</si>
  <si>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</si>
  <si>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</si>
  <si>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</si>
  <si>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</si>
  <si>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</si>
  <si>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</si>
  <si>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</si>
  <si>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</si>
  <si>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</si>
  <si>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</si>
  <si>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</si>
  <si>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</si>
  <si>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</si>
  <si>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</si>
  <si>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</si>
  <si>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</si>
  <si>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</si>
  <si>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</si>
  <si>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</si>
  <si>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</si>
  <si>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</si>
  <si>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</si>
  <si>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</si>
  <si>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</si>
  <si>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</si>
  <si>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</si>
  <si>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</si>
  <si>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</si>
  <si>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</si>
  <si>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</si>
  <si>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</si>
  <si>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</si>
  <si>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</si>
  <si>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</si>
  <si>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</si>
  <si>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</si>
  <si>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</si>
  <si>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</si>
  <si>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</si>
  <si>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</si>
  <si>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</si>
  <si>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</si>
  <si>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</si>
  <si>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</si>
  <si>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</si>
  <si>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</si>
  <si>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</si>
  <si>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</si>
  <si>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</si>
  <si>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</si>
  <si>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</si>
  <si>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</si>
  <si>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</si>
  <si>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</si>
  <si>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</si>
  <si>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</si>
  <si>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</si>
  <si>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</si>
  <si>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</si>
  <si>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</si>
  <si>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</si>
  <si>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</si>
  <si>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</si>
  <si>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</si>
  <si>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</si>
  <si>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</si>
  <si>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</si>
  <si>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</si>
  <si>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</si>
  <si>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</si>
  <si>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</si>
  <si>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</si>
  <si>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</si>
  <si>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</si>
  <si>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</si>
  <si>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</si>
  <si>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</si>
  <si>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</si>
  <si>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</si>
  <si>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</si>
  <si>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</si>
  <si>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</si>
  <si>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</si>
  <si>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</si>
  <si>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</si>
  <si>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</si>
  <si>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</si>
  <si>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</si>
  <si>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</si>
  <si>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</si>
  <si>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</si>
  <si>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</si>
  <si>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</si>
  <si>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</si>
  <si>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</si>
  <si>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</si>
  <si>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</si>
  <si>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</si>
  <si>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</si>
  <si>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</si>
  <si>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</si>
  <si>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</si>
  <si>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</si>
  <si>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</si>
  <si>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</si>
  <si>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</si>
  <si>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</si>
  <si>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</si>
  <si>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</si>
  <si>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</si>
  <si>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</si>
  <si>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</si>
  <si>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</si>
  <si>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</si>
  <si>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</si>
  <si>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</si>
  <si>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</si>
  <si>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</si>
  <si>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</si>
  <si>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</si>
  <si>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</si>
  <si>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</si>
  <si>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</si>
  <si>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</si>
  <si>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</si>
  <si>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</si>
  <si>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</si>
  <si>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</si>
  <si>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</si>
  <si>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</si>
  <si>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</si>
  <si>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</si>
  <si>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</si>
  <si>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</si>
  <si>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</si>
  <si>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</si>
  <si>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</si>
  <si>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</si>
  <si>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</si>
  <si>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</si>
  <si>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</si>
  <si>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</si>
  <si>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</si>
  <si>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</si>
  <si>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</si>
  <si>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</si>
  <si>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</si>
  <si>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</si>
  <si>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</si>
  <si>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</si>
  <si>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</si>
  <si>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</si>
  <si>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</si>
  <si>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</si>
  <si>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</si>
  <si>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</si>
  <si>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</si>
  <si>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</si>
  <si>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</si>
  <si>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</si>
  <si>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</si>
  <si>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</si>
  <si>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</si>
  <si>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</si>
  <si>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</si>
  <si>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</si>
  <si>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</si>
  <si>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</si>
  <si>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</si>
  <si>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</si>
  <si>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</si>
  <si>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</si>
  <si>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</si>
  <si>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</si>
  <si>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</si>
  <si>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</si>
  <si>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</si>
  <si>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</si>
  <si>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</si>
  <si>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</si>
  <si>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</si>
  <si>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</si>
  <si>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</si>
  <si>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</si>
  <si>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</si>
  <si>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</si>
  <si>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</si>
  <si>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</si>
  <si>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</si>
  <si>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</si>
  <si>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</si>
  <si>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</si>
  <si>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</si>
  <si>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</si>
  <si>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</si>
  <si>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</si>
  <si>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</si>
  <si>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</si>
  <si>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</si>
  <si>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</si>
  <si>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</si>
  <si>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</si>
  <si>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</si>
  <si>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</si>
  <si>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</si>
  <si>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</si>
  <si>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</si>
  <si>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</si>
  <si>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</si>
  <si>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</si>
  <si>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</si>
  <si>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</si>
  <si>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</si>
  <si>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</si>
  <si>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</si>
  <si>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</si>
  <si>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</si>
  <si>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</si>
  <si>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</si>
  <si>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</si>
  <si>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</si>
  <si>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</si>
  <si>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</si>
  <si>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</si>
  <si>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</si>
  <si>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</si>
  <si>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</si>
  <si>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</si>
  <si>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</si>
  <si>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</si>
  <si>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</si>
  <si>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</si>
  <si>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</si>
  <si>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</si>
  <si>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</si>
  <si>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</si>
  <si>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</si>
  <si>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</si>
  <si>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</si>
  <si>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</si>
  <si>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</si>
  <si>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</si>
  <si>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</si>
  <si>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</si>
  <si>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</si>
  <si>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</si>
  <si>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</si>
  <si>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</si>
  <si>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</si>
  <si>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</si>
  <si>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</si>
  <si>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</si>
  <si>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</si>
  <si>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</si>
  <si>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</si>
  <si>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</si>
  <si>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</si>
  <si>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</si>
  <si>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</si>
  <si>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</si>
  <si>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</si>
  <si>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</si>
  <si>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</si>
  <si>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</si>
  <si>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</si>
  <si>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</si>
  <si>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</si>
  <si>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</si>
  <si>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</si>
  <si>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</si>
  <si>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</si>
  <si>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</si>
  <si>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</si>
  <si>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</si>
  <si>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</si>
  <si>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</si>
  <si>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</si>
  <si>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</si>
  <si>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</si>
  <si>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</si>
  <si>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</si>
  <si>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</si>
  <si>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</si>
  <si>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</si>
  <si>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</si>
  <si>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</si>
  <si>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</si>
  <si>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</si>
  <si>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</si>
  <si>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</si>
  <si>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</si>
  <si>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</si>
  <si>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</si>
  <si>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</si>
  <si>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</si>
  <si>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</si>
  <si>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</si>
  <si>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</si>
  <si>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</si>
  <si>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</si>
  <si>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</si>
  <si>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</si>
  <si>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</si>
  <si>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</si>
  <si>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</si>
  <si>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</si>
  <si>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</si>
  <si>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</si>
  <si>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</si>
  <si>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</si>
  <si>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</si>
  <si>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</si>
  <si>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</si>
  <si>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</si>
  <si>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</si>
  <si>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</si>
  <si>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</si>
  <si>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</si>
  <si>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</si>
  <si>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</si>
  <si>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</si>
  <si>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</si>
  <si>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</si>
  <si>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</si>
  <si>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</si>
  <si>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</si>
  <si>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</si>
  <si>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</si>
  <si>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</si>
  <si>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</si>
  <si>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</si>
  <si>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</si>
  <si>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</si>
  <si>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</si>
  <si>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</si>
  <si>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</si>
  <si>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</si>
  <si>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</si>
  <si>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</si>
  <si>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</si>
  <si>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</si>
  <si>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</si>
  <si>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</si>
  <si>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</si>
  <si>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</si>
  <si>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</si>
  <si>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</si>
  <si>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</si>
  <si>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</si>
  <si>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</si>
  <si>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</si>
  <si>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</si>
  <si>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</si>
  <si>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</si>
  <si>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</si>
  <si>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</si>
  <si>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</si>
  <si>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</si>
  <si>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</si>
  <si>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</si>
  <si>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</si>
  <si>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</si>
  <si>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</si>
  <si>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</si>
  <si>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</si>
  <si>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</si>
  <si>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</si>
  <si>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</si>
  <si>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</si>
  <si>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</si>
  <si>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</si>
  <si>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</si>
  <si>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</si>
  <si>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</si>
  <si>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</si>
  <si>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</si>
  <si>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</si>
  <si>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</si>
  <si>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</si>
  <si>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</si>
  <si>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</si>
  <si>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</si>
  <si>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</si>
  <si>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</si>
  <si>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</si>
  <si>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</si>
  <si>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</si>
  <si>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</si>
  <si>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</si>
  <si>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</si>
  <si>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</si>
  <si>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</si>
  <si>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</si>
  <si>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</si>
  <si>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</si>
  <si>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</si>
  <si>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</si>
  <si>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</si>
  <si>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</si>
  <si>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</si>
  <si>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</si>
  <si>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</si>
  <si>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</si>
  <si>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</si>
  <si>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</si>
  <si>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</si>
  <si>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</si>
  <si>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</si>
  <si>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</si>
  <si>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</si>
  <si>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</si>
  <si>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</si>
  <si>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</si>
  <si>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</si>
  <si>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</si>
  <si>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</si>
  <si>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</si>
  <si>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</si>
  <si>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</si>
  <si>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</si>
  <si>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</si>
  <si>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</si>
  <si>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</si>
  <si>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</si>
  <si>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</si>
  <si>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</si>
  <si>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</si>
  <si>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</si>
  <si>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</si>
  <si>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</si>
  <si>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</si>
  <si>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</si>
  <si>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</si>
  <si>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</si>
  <si>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</si>
  <si>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</si>
  <si>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</si>
  <si>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</si>
  <si>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</si>
  <si>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</si>
  <si>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</si>
  <si>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</si>
  <si>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</si>
  <si>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</si>
  <si>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</si>
  <si>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</si>
  <si>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</si>
  <si>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</si>
  <si>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</si>
  <si>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</si>
  <si>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</si>
  <si>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</si>
  <si>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</si>
  <si>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</si>
  <si>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</si>
  <si>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</si>
  <si>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</si>
  <si>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</si>
  <si>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</si>
  <si>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</si>
  <si>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</si>
  <si>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</si>
  <si>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</si>
  <si>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</si>
  <si>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</si>
  <si>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</si>
  <si>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</si>
  <si>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</si>
  <si>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</si>
  <si>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</si>
  <si>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</si>
  <si>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</si>
  <si>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</si>
  <si>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</si>
  <si>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</si>
  <si>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</si>
  <si>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</si>
  <si>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</si>
  <si>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</si>
  <si>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</si>
  <si>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</si>
  <si>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</si>
  <si>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</si>
  <si>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</si>
  <si>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</si>
  <si>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</si>
  <si>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</si>
  <si>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</si>
  <si>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</si>
  <si>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</si>
  <si>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</si>
  <si>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</si>
  <si>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</si>
  <si>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</si>
  <si>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</si>
  <si>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</si>
  <si>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</si>
  <si>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</si>
  <si>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</si>
  <si>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</si>
  <si>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</si>
  <si>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</si>
  <si>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</si>
  <si>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</si>
  <si>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</si>
  <si>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</si>
  <si>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</si>
  <si>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</si>
  <si>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</si>
  <si>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</si>
  <si>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</si>
  <si>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</si>
  <si>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</si>
  <si>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</si>
  <si>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</si>
  <si>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</si>
  <si>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</si>
  <si>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</si>
  <si>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</si>
  <si>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</si>
  <si>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</si>
  <si>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</si>
  <si>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</si>
  <si>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</si>
  <si>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</si>
  <si>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</si>
  <si>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</si>
  <si>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</si>
  <si>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</si>
  <si>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</si>
  <si>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</si>
  <si>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</si>
  <si>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</si>
  <si>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</si>
  <si>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</si>
  <si>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</si>
  <si>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</si>
  <si>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</si>
  <si>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</si>
  <si>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</si>
  <si>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</si>
  <si>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</si>
  <si>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</si>
  <si>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</si>
  <si>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</si>
  <si>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</si>
  <si>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</si>
  <si>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</si>
  <si>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</si>
  <si>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</si>
  <si>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</si>
  <si>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</si>
  <si>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</si>
  <si>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</si>
  <si>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</si>
  <si>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</si>
  <si>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</si>
  <si>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</si>
  <si>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</si>
  <si>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</si>
  <si>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</si>
  <si>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</si>
  <si>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</si>
  <si>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</si>
  <si>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</si>
  <si>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</si>
  <si>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</si>
  <si>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</si>
  <si>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</si>
  <si>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</si>
  <si>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</si>
  <si>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</si>
  <si>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</si>
  <si>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</si>
  <si>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</si>
  <si>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</si>
  <si>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</si>
  <si>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</si>
  <si>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</si>
  <si>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</si>
  <si>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</si>
  <si>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</si>
  <si>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</si>
  <si>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</si>
  <si>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</si>
  <si>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</si>
  <si>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</si>
  <si>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</si>
  <si>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</si>
  <si>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</si>
  <si>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</si>
  <si>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</si>
  <si>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</si>
  <si>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</si>
  <si>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</si>
  <si>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</si>
  <si>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</si>
  <si>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</si>
  <si>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</si>
  <si>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</si>
  <si>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</si>
  <si>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</si>
  <si>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</si>
  <si>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</si>
  <si>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</si>
  <si>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</si>
  <si>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</si>
  <si>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</si>
  <si>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</si>
  <si>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</si>
  <si>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</si>
  <si>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</si>
  <si>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</si>
  <si>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</si>
  <si>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</si>
  <si>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</si>
  <si>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</si>
  <si>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</si>
  <si>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</si>
  <si>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</si>
  <si>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</si>
  <si>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</si>
  <si>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</si>
  <si>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</si>
  <si>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</si>
  <si>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</si>
  <si>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</si>
  <si>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</si>
  <si>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</si>
  <si>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</si>
  <si>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</si>
  <si>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</si>
  <si>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</si>
  <si>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</si>
  <si>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</si>
  <si>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</si>
  <si>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</si>
  <si>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</si>
  <si>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</si>
  <si>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</si>
  <si>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</si>
  <si>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</si>
  <si>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</si>
  <si>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</si>
  <si>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</si>
  <si>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</si>
  <si>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</si>
  <si>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</si>
  <si>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</si>
  <si>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</si>
  <si>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</si>
  <si>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</si>
  <si>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</si>
  <si>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</si>
  <si>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</si>
  <si>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</si>
  <si>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</si>
  <si>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</si>
  <si>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</si>
  <si>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</si>
  <si>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</si>
  <si>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</si>
  <si>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</si>
  <si>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</si>
  <si>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</si>
  <si>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</si>
  <si>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</si>
  <si>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</si>
  <si>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</si>
  <si>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</si>
  <si>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</si>
  <si>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</si>
  <si>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</si>
  <si>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</si>
  <si>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</si>
  <si>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</si>
  <si>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</si>
  <si>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</si>
  <si>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</si>
  <si>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</si>
  <si>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</si>
  <si>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</si>
  <si>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</si>
  <si>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</si>
  <si>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</si>
  <si>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</si>
  <si>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</si>
  <si>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</si>
  <si>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</si>
  <si>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</si>
  <si>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</si>
  <si>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</si>
  <si>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</si>
  <si>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</si>
  <si>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</si>
  <si>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</si>
  <si>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</si>
  <si>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</si>
  <si>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</si>
  <si>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</si>
  <si>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</si>
  <si>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</si>
  <si>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</si>
  <si>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</si>
  <si>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</si>
  <si>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</si>
  <si>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</si>
  <si>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</si>
  <si>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</si>
  <si>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</si>
  <si>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</si>
  <si>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</si>
  <si>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</si>
  <si>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</si>
  <si>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</si>
  <si>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</si>
  <si>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</si>
  <si>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</si>
  <si>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</si>
  <si>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</si>
  <si>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</si>
  <si>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</si>
  <si>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</si>
  <si>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</si>
  <si>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</si>
  <si>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</si>
  <si>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</si>
  <si>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</si>
  <si>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</si>
  <si>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</si>
  <si>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</si>
  <si>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</si>
  <si>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</si>
  <si>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</si>
  <si>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</si>
  <si>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</si>
  <si>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</si>
  <si>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</si>
  <si>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</si>
  <si>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</si>
  <si>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</si>
  <si>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</si>
  <si>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</si>
  <si>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</si>
  <si>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</si>
  <si>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</si>
  <si>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</si>
  <si>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</si>
  <si>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</si>
  <si>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</si>
  <si>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</si>
  <si>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</si>
  <si>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</si>
  <si>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</si>
  <si>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</si>
  <si>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</si>
  <si>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</si>
  <si>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</si>
  <si>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</si>
  <si>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</si>
  <si>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</si>
  <si>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</si>
  <si>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</si>
  <si>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</si>
  <si>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</si>
  <si>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</si>
  <si>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</si>
  <si>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</si>
  <si>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</si>
  <si>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</si>
  <si>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</si>
  <si>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</si>
  <si>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</si>
  <si>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</si>
  <si>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</si>
  <si>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</si>
  <si>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</si>
  <si>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</si>
  <si>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</si>
  <si>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</si>
  <si>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</si>
  <si>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</si>
  <si>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</si>
  <si>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</si>
  <si>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</si>
  <si>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</si>
  <si>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</si>
  <si>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</si>
  <si>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</si>
  <si>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</si>
  <si>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</si>
  <si>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</si>
  <si>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</si>
  <si>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</si>
  <si>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</si>
  <si>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</si>
  <si>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</si>
  <si>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</si>
  <si>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</si>
  <si>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</si>
  <si>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</si>
  <si>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</si>
  <si>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</si>
  <si>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</si>
  <si>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</si>
  <si>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</si>
  <si>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</si>
  <si>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</si>
  <si>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</si>
  <si>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</si>
  <si>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</si>
  <si>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</si>
  <si>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</si>
  <si>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</si>
  <si>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</si>
  <si>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</si>
  <si>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</si>
  <si>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</si>
  <si>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</si>
  <si>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</si>
  <si>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</si>
  <si>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</si>
  <si>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</si>
  <si>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</si>
  <si>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</si>
  <si>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</si>
  <si>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</si>
  <si>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</si>
  <si>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</si>
  <si>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</si>
  <si>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</si>
  <si>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</si>
  <si>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</si>
  <si>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</si>
  <si>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</si>
  <si>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</si>
  <si>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</si>
  <si>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</si>
  <si>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</si>
  <si>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</si>
  <si>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</si>
  <si>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</si>
  <si>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</si>
  <si>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</si>
  <si>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</si>
  <si>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</si>
  <si>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</si>
  <si>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</si>
  <si>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</si>
  <si>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</si>
  <si>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</si>
  <si>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</si>
  <si>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</si>
  <si>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</si>
  <si>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</si>
  <si>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</si>
  <si>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</si>
  <si>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</si>
  <si>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</si>
  <si>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</si>
  <si>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</si>
  <si>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</si>
  <si>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</si>
  <si>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</si>
  <si>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</si>
  <si>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</si>
  <si>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</si>
  <si>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</si>
  <si>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</si>
  <si>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</si>
  <si>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</si>
  <si>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</si>
  <si>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</si>
  <si>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</si>
  <si>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</si>
  <si>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</si>
  <si>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</si>
  <si>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</si>
  <si>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</si>
  <si>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</si>
  <si>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</si>
  <si>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</si>
  <si>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</si>
  <si>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</si>
  <si>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</si>
  <si>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</si>
  <si>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</si>
  <si>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</si>
  <si>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</si>
  <si>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</si>
  <si>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</si>
  <si>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</si>
  <si>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</si>
  <si>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</si>
  <si>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</si>
  <si>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</si>
  <si>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</si>
  <si>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</si>
  <si>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</si>
  <si>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</si>
  <si>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</si>
  <si>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</si>
  <si>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</si>
  <si>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</si>
  <si>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</si>
  <si>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</si>
  <si>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</si>
  <si>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</si>
  <si>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</si>
  <si>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</si>
  <si>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</si>
  <si>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</si>
  <si>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</si>
  <si>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</si>
  <si>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</si>
  <si>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</si>
  <si>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</si>
  <si>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</si>
  <si>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</si>
  <si>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</si>
  <si>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</si>
  <si>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</si>
  <si>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</si>
  <si>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</si>
  <si>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</si>
  <si>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</si>
  <si>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</si>
  <si>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</si>
  <si>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</si>
  <si>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</si>
  <si>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</si>
  <si>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</si>
  <si>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</si>
  <si>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</si>
  <si>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</si>
  <si>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</si>
  <si>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</si>
  <si>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</si>
  <si>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</si>
  <si>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</si>
  <si>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</si>
  <si>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</si>
  <si>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</si>
  <si>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</si>
  <si>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</si>
  <si>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</si>
  <si>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</si>
  <si>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</si>
  <si>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</si>
  <si>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</si>
  <si>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</si>
  <si>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</si>
  <si>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</si>
  <si>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</si>
  <si>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</si>
  <si>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</si>
  <si>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</si>
  <si>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</si>
  <si>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</si>
  <si>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</si>
  <si>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</si>
  <si>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</si>
  <si>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</si>
  <si>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</si>
  <si>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</si>
  <si>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</si>
  <si>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</si>
  <si>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</si>
  <si>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</si>
  <si>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</si>
  <si>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</si>
  <si>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</si>
  <si>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</si>
  <si>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</si>
  <si>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</si>
  <si>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</si>
  <si>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</si>
  <si>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</si>
  <si>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</si>
  <si>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</si>
  <si>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</si>
  <si>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</si>
  <si>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</si>
  <si>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</si>
  <si>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</si>
  <si>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</si>
  <si>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</si>
  <si>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</si>
  <si>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</si>
  <si>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</si>
  <si>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</si>
  <si>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</si>
  <si>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</si>
  <si>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</si>
  <si>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</si>
  <si>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</si>
  <si>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</si>
  <si>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</si>
  <si>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</si>
  <si>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</si>
  <si>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</si>
  <si>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</si>
  <si>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</si>
  <si>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</si>
  <si>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</si>
  <si>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</si>
  <si>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</si>
  <si>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</si>
  <si>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</si>
  <si>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</si>
  <si>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</si>
  <si>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</si>
  <si>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</si>
  <si>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</si>
  <si>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</si>
  <si>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</si>
  <si>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</si>
  <si>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</si>
  <si>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</si>
  <si>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</si>
  <si>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</si>
  <si>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</si>
  <si>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</si>
  <si>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</si>
  <si>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</si>
  <si>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</si>
  <si>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</si>
  <si>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</si>
  <si>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</si>
  <si>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</si>
  <si>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</si>
  <si>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</si>
  <si>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</si>
  <si>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</si>
  <si>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</si>
  <si>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</si>
  <si>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</si>
  <si>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</si>
  <si>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</si>
  <si>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</si>
  <si>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</si>
  <si>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</si>
  <si>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</si>
  <si>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</si>
  <si>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</si>
  <si>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</si>
  <si>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</si>
  <si>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</si>
  <si>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</si>
  <si>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</si>
  <si>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</si>
  <si>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</si>
  <si>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</si>
  <si>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</si>
  <si>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</si>
  <si>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</si>
  <si>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</si>
  <si>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</si>
  <si>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</si>
  <si>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</si>
  <si>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</si>
  <si>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</si>
  <si>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</si>
  <si>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</si>
  <si>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</si>
  <si>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</si>
  <si>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</si>
  <si>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</si>
  <si>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</si>
  <si>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</si>
  <si>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</si>
  <si>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</si>
  <si>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</si>
  <si>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</si>
  <si>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</si>
  <si>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</si>
  <si>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</si>
  <si>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</si>
  <si>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</si>
  <si>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</si>
  <si>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</si>
  <si>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</si>
  <si>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</si>
  <si>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</si>
  <si>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</si>
  <si>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</si>
  <si>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</si>
  <si>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</si>
  <si>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</si>
  <si>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</si>
  <si>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</si>
  <si>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</si>
  <si>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</si>
  <si>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</si>
  <si>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</si>
  <si>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</si>
  <si>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</si>
  <si>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</si>
  <si>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</si>
  <si>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</si>
  <si>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</si>
  <si>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</si>
  <si>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</si>
  <si>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</si>
  <si>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</si>
  <si>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</si>
  <si>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</si>
  <si>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</si>
  <si>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</si>
  <si>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</si>
  <si>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</si>
  <si>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</si>
  <si>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</si>
  <si>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</si>
  <si>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</si>
  <si>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</si>
  <si>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</si>
  <si>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</si>
  <si>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</si>
  <si>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</si>
  <si>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</si>
  <si>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</si>
  <si>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</si>
  <si>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</si>
  <si>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</si>
  <si>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</si>
  <si>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</si>
  <si>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</si>
  <si>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</si>
  <si>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</si>
  <si>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</si>
  <si>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</si>
  <si>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</si>
  <si>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</si>
  <si>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</si>
  <si>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</si>
  <si>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</si>
  <si>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</si>
  <si>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</si>
  <si>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</si>
  <si>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</si>
  <si>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</si>
  <si>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</si>
  <si>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</si>
  <si>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</si>
  <si>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</si>
  <si>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</si>
  <si>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</si>
  <si>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</si>
  <si>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</si>
  <si>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</si>
  <si>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</si>
  <si>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</si>
  <si>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</si>
  <si>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</si>
  <si>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</si>
  <si>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</si>
  <si>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</si>
  <si>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</si>
  <si>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</si>
  <si>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</si>
  <si>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</si>
  <si>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</si>
  <si>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</si>
  <si>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</si>
  <si>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</si>
  <si>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</si>
  <si>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</si>
  <si>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</si>
  <si>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</si>
  <si>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</si>
  <si>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</si>
  <si>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</si>
  <si>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</si>
  <si>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</si>
  <si>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</si>
  <si>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</si>
  <si>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</si>
  <si>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</si>
  <si>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</si>
  <si>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</si>
  <si>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</si>
  <si>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</si>
  <si>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</si>
  <si>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</si>
  <si>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</si>
  <si>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</si>
  <si>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</si>
  <si>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</si>
  <si>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</si>
  <si>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</si>
  <si>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</si>
  <si>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</si>
  <si>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</si>
  <si>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</si>
  <si>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</si>
  <si>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</si>
  <si>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</si>
  <si>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</si>
  <si>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</si>
  <si>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</si>
  <si>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</si>
  <si>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</si>
  <si>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</si>
  <si>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</si>
  <si>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</si>
  <si>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</si>
  <si>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</si>
  <si>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</si>
  <si>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</si>
  <si>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</si>
  <si>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</si>
  <si>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</si>
  <si>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</si>
  <si>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</si>
  <si>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</si>
  <si>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</si>
  <si>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</si>
  <si>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</si>
  <si>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</si>
  <si>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</si>
  <si>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</si>
  <si>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</si>
  <si>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</si>
  <si>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</si>
  <si>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</si>
  <si>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</si>
  <si>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</si>
  <si>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</si>
  <si>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</si>
  <si>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</si>
  <si>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</si>
  <si>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</si>
  <si>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</si>
  <si>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</si>
  <si>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</si>
  <si>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</si>
  <si>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</si>
  <si>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</si>
  <si>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</si>
  <si>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</si>
  <si>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</si>
  <si>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</si>
  <si>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</si>
  <si>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</si>
  <si>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</si>
  <si>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</si>
  <si>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</si>
  <si>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</si>
  <si>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</si>
  <si>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</si>
  <si>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</si>
  <si>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</si>
  <si>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</si>
  <si>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</si>
  <si>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</si>
  <si>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</si>
  <si>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</si>
  <si>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</si>
  <si>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</si>
  <si>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</si>
  <si>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</si>
  <si>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</si>
  <si>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</si>
  <si>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</si>
  <si>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</si>
  <si>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</si>
  <si>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</si>
  <si>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</si>
  <si>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</si>
  <si>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</si>
  <si>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</si>
  <si>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</si>
  <si>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</si>
  <si>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</si>
  <si>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</si>
  <si>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</si>
  <si>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</si>
  <si>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</si>
  <si>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</si>
  <si>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</si>
  <si>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</si>
  <si>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</si>
  <si>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</si>
  <si>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</si>
  <si>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</si>
  <si>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</si>
  <si>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</si>
  <si>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</si>
  <si>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</si>
  <si>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</si>
  <si>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</si>
  <si>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</si>
  <si>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</si>
  <si>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</si>
  <si>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</si>
  <si>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</si>
  <si>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</si>
  <si>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</si>
  <si>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</si>
  <si>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</si>
  <si>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</si>
  <si>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</si>
  <si>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</si>
  <si>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</si>
  <si>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</si>
  <si>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</si>
  <si>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</si>
  <si>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</si>
  <si>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</si>
  <si>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</si>
  <si>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</si>
  <si>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</si>
  <si>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</si>
  <si>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</si>
  <si>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</si>
  <si>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</si>
  <si>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</si>
  <si>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</si>
  <si>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</si>
  <si>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</si>
  <si>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</si>
  <si>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</si>
  <si>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</si>
  <si>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</si>
  <si>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</si>
  <si>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</si>
  <si>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</si>
  <si>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</si>
  <si>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</si>
  <si>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</si>
  <si>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</si>
  <si>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</si>
  <si>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</si>
  <si>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</si>
  <si>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</si>
  <si>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</si>
  <si>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</si>
  <si>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</si>
  <si>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</si>
  <si>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</si>
  <si>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</si>
  <si>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</si>
  <si>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</si>
  <si>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</si>
  <si>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</si>
  <si>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</si>
  <si>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</si>
  <si>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</si>
  <si>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</si>
  <si>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</si>
  <si>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</si>
  <si>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</si>
  <si>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</si>
  <si>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</si>
  <si>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</si>
  <si>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</si>
  <si>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</si>
  <si>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</si>
  <si>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</si>
  <si>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</si>
  <si>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</si>
  <si>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</si>
  <si>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</si>
  <si>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</si>
  <si>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</si>
  <si>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</si>
  <si>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</si>
  <si>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</si>
  <si>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</si>
  <si>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</si>
  <si>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</si>
  <si>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</si>
  <si>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</si>
  <si>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</si>
  <si>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</si>
  <si>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</si>
  <si>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</si>
  <si>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</si>
  <si>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</si>
  <si>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</si>
  <si>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</si>
  <si>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</si>
  <si>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</si>
  <si>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</si>
  <si>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</si>
  <si>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</si>
  <si>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</si>
  <si>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</si>
  <si>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</si>
  <si>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</si>
  <si>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</si>
  <si>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</si>
  <si>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</si>
  <si>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</si>
  <si>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</si>
  <si>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</si>
  <si>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</si>
  <si>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</si>
  <si>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</si>
  <si>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</si>
  <si>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</si>
  <si>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</si>
  <si>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</si>
  <si>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</si>
  <si>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</si>
  <si>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</si>
  <si>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</si>
  <si>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</si>
  <si>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</si>
  <si>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</si>
  <si>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</si>
  <si>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</si>
  <si>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</si>
  <si>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</si>
  <si>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</si>
  <si>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</si>
  <si>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</si>
  <si>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</si>
  <si>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</si>
  <si>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</si>
  <si>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</si>
  <si>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</si>
  <si>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</si>
  <si>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</si>
  <si>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</si>
  <si>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</si>
  <si>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</si>
  <si>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</si>
  <si>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</si>
  <si>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</si>
  <si>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</si>
  <si>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</si>
  <si>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</si>
  <si>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</si>
  <si>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</si>
  <si>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</si>
  <si>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</si>
  <si>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</si>
  <si>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</si>
  <si>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</si>
  <si>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</si>
  <si>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</si>
  <si>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</si>
  <si>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</si>
  <si>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</si>
  <si>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</si>
  <si>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</si>
  <si>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</si>
  <si>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</si>
  <si>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</si>
  <si>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</si>
  <si>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</si>
  <si>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</si>
  <si>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</si>
  <si>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</si>
  <si>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</si>
  <si>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</si>
  <si>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</si>
  <si>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</si>
  <si>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</si>
  <si>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</si>
  <si>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</si>
  <si>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</si>
  <si>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</si>
  <si>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</si>
  <si>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</si>
  <si>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</si>
  <si>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</si>
  <si>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</si>
  <si>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</si>
  <si>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</si>
  <si>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</si>
  <si>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</si>
  <si>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</si>
  <si>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</si>
  <si>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</si>
  <si>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</si>
  <si>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</si>
  <si>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</si>
  <si>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</si>
  <si>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</si>
  <si>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</si>
  <si>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</si>
  <si>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</si>
  <si>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</si>
  <si>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</si>
  <si>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</si>
  <si>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</si>
  <si>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</si>
  <si>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</si>
  <si>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</si>
  <si>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</si>
  <si>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</si>
  <si>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</si>
  <si>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</si>
  <si>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</si>
  <si>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</si>
  <si>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</si>
  <si>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</si>
  <si>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</si>
  <si>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</si>
  <si>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</si>
  <si>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</si>
  <si>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</si>
  <si>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</si>
  <si>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</si>
  <si>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</si>
  <si>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</si>
  <si>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</si>
  <si>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</si>
  <si>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</si>
  <si>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</si>
  <si>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</si>
  <si>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</si>
  <si>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</si>
  <si>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</si>
  <si>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</si>
  <si>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</si>
  <si>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</si>
  <si>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</si>
  <si>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</si>
  <si>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</si>
  <si>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</si>
  <si>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</si>
  <si>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</si>
  <si>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</si>
  <si>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</si>
  <si>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</si>
  <si>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</si>
  <si>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</si>
  <si>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</si>
  <si>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</si>
  <si>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</si>
  <si>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</si>
  <si>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</si>
  <si>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</si>
  <si>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</si>
  <si>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</si>
  <si>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</si>
  <si>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</si>
  <si>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</si>
  <si>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</si>
  <si>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</si>
  <si>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</si>
  <si>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</si>
  <si>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</si>
  <si>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</si>
  <si>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</si>
  <si>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</si>
  <si>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</si>
  <si>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</si>
  <si>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</si>
  <si>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</si>
  <si>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</si>
  <si>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</si>
  <si>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</si>
  <si>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</si>
  <si>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</si>
  <si>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</si>
  <si>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</si>
  <si>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</si>
  <si>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</si>
  <si>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</si>
  <si>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</si>
  <si>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</si>
  <si>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</si>
  <si>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</si>
  <si>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</si>
  <si>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</si>
  <si>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</si>
  <si>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</si>
  <si>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</si>
  <si>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</si>
  <si>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</si>
  <si>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</si>
  <si>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</si>
  <si>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</si>
  <si>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</si>
  <si>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</si>
  <si>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</si>
  <si>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</si>
  <si>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</si>
  <si>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</si>
  <si>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</si>
  <si>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</si>
  <si>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</si>
  <si>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</si>
  <si>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</si>
  <si>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</si>
  <si>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</si>
  <si>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</si>
  <si>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</si>
  <si>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</si>
  <si>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</si>
  <si>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</si>
  <si>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</si>
  <si>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</si>
  <si>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</si>
  <si>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</si>
  <si>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</si>
  <si>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</si>
  <si>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</si>
  <si>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</si>
  <si>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</si>
  <si>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</si>
  <si>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</si>
  <si>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</si>
  <si>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</si>
  <si>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</si>
  <si>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</si>
  <si>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</si>
  <si>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</si>
  <si>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</si>
  <si>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</si>
  <si>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</si>
  <si>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</si>
  <si>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</si>
  <si>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</si>
  <si>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</si>
  <si>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</si>
  <si>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</si>
  <si>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</si>
  <si>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</si>
  <si>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</si>
  <si>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</si>
  <si>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</si>
  <si>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</si>
  <si>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</si>
  <si>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</si>
  <si>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</si>
  <si>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</si>
  <si>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</si>
  <si>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</si>
  <si>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</si>
  <si>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</si>
  <si>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</si>
  <si>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</si>
  <si>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</si>
  <si>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</si>
  <si>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</si>
  <si>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</si>
  <si>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</si>
  <si>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</si>
  <si>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</si>
  <si>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</si>
  <si>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</si>
  <si>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</si>
  <si>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</si>
  <si>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</si>
  <si>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</si>
  <si>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</si>
  <si>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</si>
  <si>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</si>
  <si>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</si>
  <si>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</si>
  <si>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</si>
  <si>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</si>
  <si>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</si>
  <si>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</si>
  <si>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</si>
  <si>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</si>
  <si>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</si>
  <si>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</si>
  <si>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</si>
  <si>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</si>
  <si>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</si>
  <si>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</si>
  <si>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</si>
  <si>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</si>
  <si>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</si>
  <si>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</si>
  <si>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</si>
  <si>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</si>
  <si>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</si>
  <si>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</si>
  <si>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</si>
  <si>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</si>
  <si>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</si>
  <si>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</si>
  <si>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</si>
  <si>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</si>
  <si>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</si>
  <si>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</si>
  <si>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</si>
  <si>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</si>
  <si>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</si>
  <si>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</si>
  <si>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</si>
  <si>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</si>
  <si>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</si>
  <si>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</si>
  <si>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</si>
  <si>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</si>
  <si>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</si>
  <si>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</si>
  <si>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</si>
  <si>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</si>
  <si>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</si>
  <si>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</si>
  <si>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</si>
  <si>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</si>
  <si>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</si>
  <si>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</si>
  <si>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</si>
  <si>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</si>
  <si>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</si>
  <si>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</si>
  <si>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</si>
  <si>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</si>
  <si>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</si>
  <si>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</si>
  <si>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</si>
  <si>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</si>
  <si>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</si>
  <si>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</si>
  <si>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</si>
  <si>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</si>
  <si>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</si>
  <si>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</si>
  <si>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</si>
  <si>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</si>
  <si>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</si>
  <si>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</si>
  <si>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</si>
  <si>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</si>
  <si>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</si>
  <si>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</si>
  <si>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</si>
  <si>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</si>
  <si>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</si>
  <si>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</si>
  <si>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</si>
  <si>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</si>
  <si>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</si>
  <si>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</si>
  <si>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</si>
  <si>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</si>
  <si>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</si>
  <si>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</si>
  <si>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</si>
  <si>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</si>
  <si>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</si>
  <si>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</si>
  <si>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</si>
  <si>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</si>
  <si>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</si>
  <si>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</si>
  <si>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</si>
  <si>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</si>
  <si>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</si>
  <si>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</si>
  <si>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</si>
  <si>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</si>
  <si>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</si>
  <si>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</si>
  <si>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</si>
  <si>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</si>
  <si>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</si>
  <si>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</si>
  <si>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</si>
  <si>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</si>
  <si>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</si>
  <si>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</si>
  <si>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</si>
  <si>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</si>
  <si>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</si>
  <si>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</si>
  <si>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</si>
  <si>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</si>
  <si>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</si>
  <si>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</si>
  <si>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</si>
  <si>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</si>
  <si>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</si>
  <si>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</si>
  <si>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</si>
  <si>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</si>
  <si>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</si>
  <si>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</si>
  <si>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</si>
  <si>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</si>
  <si>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</si>
  <si>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</si>
  <si>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</si>
  <si>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</si>
  <si>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</si>
  <si>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</si>
  <si>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</si>
  <si>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</si>
  <si>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</si>
  <si>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</si>
  <si>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</si>
  <si>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</si>
  <si>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</si>
  <si>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</si>
  <si>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</si>
  <si>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</si>
  <si>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</si>
  <si>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</si>
  <si>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</si>
  <si>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</si>
  <si>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</si>
  <si>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</si>
  <si>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</si>
  <si>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</si>
  <si>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</si>
  <si>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</si>
  <si>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</si>
  <si>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</si>
  <si>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</si>
  <si>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</si>
  <si>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</si>
  <si>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</si>
  <si>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</si>
  <si>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</si>
  <si>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</si>
  <si>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</si>
  <si>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</si>
  <si>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</si>
  <si>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</si>
  <si>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</si>
  <si>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</si>
  <si>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</si>
  <si>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</si>
  <si>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</si>
  <si>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</si>
  <si>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</si>
  <si>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</si>
  <si>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</si>
  <si>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</si>
  <si>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</si>
  <si>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</si>
  <si>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</si>
  <si>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</si>
  <si>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</si>
  <si>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</si>
  <si>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</si>
  <si>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</si>
  <si>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</si>
  <si>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</si>
  <si>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</si>
  <si>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</si>
  <si>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</si>
  <si>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</si>
  <si>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</si>
  <si>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</si>
  <si>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</si>
  <si>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</si>
  <si>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</si>
  <si>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</si>
  <si>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</si>
  <si>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</si>
  <si>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</si>
  <si>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</si>
  <si>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</si>
  <si>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</si>
  <si>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</si>
  <si>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</si>
  <si>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</si>
  <si>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</si>
  <si>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</si>
  <si>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</si>
  <si>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</si>
  <si>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</si>
  <si>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</si>
  <si>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</si>
  <si>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</si>
  <si>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</si>
  <si>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</si>
  <si>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</si>
  <si>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</si>
  <si>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</si>
  <si>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</si>
  <si>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</si>
  <si>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</si>
  <si>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</si>
  <si>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</si>
  <si>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</si>
  <si>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</si>
  <si>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</si>
  <si>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</si>
  <si>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</si>
  <si>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</si>
  <si>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</si>
  <si>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</si>
  <si>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</si>
  <si>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</si>
  <si>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</si>
  <si>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</si>
  <si>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</si>
  <si>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</si>
  <si>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</si>
  <si>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</si>
  <si>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</si>
  <si>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</si>
  <si>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</si>
  <si>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</si>
  <si>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</si>
  <si>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</si>
  <si>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</si>
  <si>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</si>
  <si>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</si>
  <si>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</si>
  <si>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</si>
  <si>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</si>
  <si>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</si>
  <si>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</si>
  <si>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</si>
  <si>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</si>
  <si>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</si>
  <si>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</si>
  <si>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</si>
  <si>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</si>
  <si>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</si>
  <si>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</si>
  <si>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</si>
  <si>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</si>
  <si>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</si>
  <si>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</si>
  <si>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</si>
  <si>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</si>
  <si>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</si>
  <si>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</si>
  <si>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</si>
  <si>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</si>
  <si>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</si>
  <si>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</si>
  <si>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</si>
  <si>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</si>
  <si>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</si>
  <si>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</si>
  <si>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</si>
  <si>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</si>
  <si>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</si>
  <si>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</si>
  <si>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</si>
  <si>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</si>
  <si>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</si>
  <si>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</si>
  <si>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</si>
  <si>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</si>
  <si>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</si>
  <si>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</si>
  <si>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</si>
  <si>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</si>
  <si>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</si>
  <si>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</si>
  <si>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</si>
  <si>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</si>
  <si>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</si>
  <si>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</si>
  <si>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</si>
  <si>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</si>
  <si>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</si>
  <si>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</si>
  <si>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</si>
  <si>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</si>
  <si>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</si>
  <si>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</si>
  <si>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</si>
  <si>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</si>
  <si>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</si>
  <si>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</si>
  <si>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</si>
  <si>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</si>
  <si>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</si>
  <si>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</si>
  <si>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</si>
  <si>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</si>
  <si>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</si>
  <si>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</si>
  <si>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</si>
  <si>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</si>
  <si>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</si>
  <si>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</si>
  <si>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</si>
  <si>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</si>
  <si>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</si>
  <si>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</si>
  <si>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</si>
  <si>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</si>
  <si>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</si>
  <si>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</si>
  <si>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</si>
  <si>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</si>
  <si>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</si>
  <si>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</si>
  <si>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</si>
  <si>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</si>
  <si>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</si>
  <si>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</si>
  <si>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</si>
  <si>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</si>
  <si>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</si>
  <si>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</si>
  <si>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</si>
  <si>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</si>
  <si>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</si>
  <si>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</si>
  <si>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</si>
  <si>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</si>
  <si>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</si>
  <si>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</si>
  <si>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</si>
  <si>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</si>
  <si>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</si>
  <si>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</si>
  <si>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</si>
  <si>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</si>
  <si>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</si>
  <si>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</si>
  <si>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</si>
  <si>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</si>
  <si>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</si>
  <si>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</si>
  <si>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</si>
  <si>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</si>
  <si>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</si>
  <si>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</si>
  <si>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</si>
  <si>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</si>
  <si>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</si>
  <si>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</si>
  <si>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</si>
  <si>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</si>
  <si>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</si>
  <si>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</si>
  <si>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</si>
  <si>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</si>
  <si>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</si>
  <si>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</si>
  <si>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</si>
  <si>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</si>
  <si>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</si>
  <si>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</si>
  <si>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</si>
  <si>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</si>
  <si>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</si>
  <si>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</si>
  <si>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</si>
  <si>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</si>
  <si>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</si>
  <si>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</si>
  <si>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</si>
  <si>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</si>
  <si>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</si>
  <si>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</si>
  <si>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</si>
  <si>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</si>
  <si>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</si>
  <si>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</si>
  <si>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</si>
  <si>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</si>
  <si>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</si>
  <si>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</si>
  <si>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</si>
  <si>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</si>
  <si>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</si>
  <si>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</si>
  <si>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</si>
  <si>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</si>
  <si>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</si>
  <si>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</si>
  <si>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</si>
  <si>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</si>
  <si>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</si>
  <si>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</si>
  <si>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</si>
  <si>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</si>
  <si>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</si>
  <si>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</si>
  <si>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</si>
  <si>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</si>
  <si>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</si>
  <si>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</si>
  <si>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</si>
  <si>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</si>
  <si>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</si>
  <si>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</si>
  <si>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</si>
  <si>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</si>
  <si>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</si>
  <si>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</si>
  <si>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</si>
  <si>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</si>
  <si>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</si>
  <si>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</si>
  <si>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</si>
  <si>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</si>
  <si>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</si>
  <si>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</si>
  <si>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</si>
  <si>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</si>
  <si>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</si>
  <si>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</si>
  <si>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</si>
  <si>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</si>
  <si>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</si>
  <si>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</si>
  <si>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</si>
  <si>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</si>
  <si>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</si>
  <si>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</si>
  <si>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</si>
  <si>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</si>
  <si>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</si>
  <si>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</si>
  <si>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</si>
  <si>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</si>
  <si>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</si>
  <si>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</si>
  <si>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</si>
  <si>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</si>
  <si>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</si>
  <si>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</si>
  <si>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</si>
  <si>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</si>
  <si>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</si>
  <si>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</si>
  <si>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</si>
  <si>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</si>
  <si>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</si>
  <si>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</si>
  <si>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</si>
  <si>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</si>
  <si>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</si>
  <si>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</si>
  <si>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</si>
  <si>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</si>
  <si>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</si>
  <si>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</si>
  <si>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</si>
  <si>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</si>
  <si>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</si>
  <si>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</si>
  <si>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</si>
  <si>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</si>
  <si>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</si>
  <si>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</si>
  <si>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</si>
  <si>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</si>
  <si>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</si>
  <si>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</si>
  <si>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</si>
  <si>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</si>
  <si>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</si>
  <si>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</si>
  <si>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</si>
  <si>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</si>
  <si>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</si>
  <si>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</si>
  <si>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</si>
  <si>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</si>
  <si>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</si>
  <si>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</si>
  <si>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</si>
  <si>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</si>
  <si>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</si>
  <si>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</si>
  <si>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</si>
  <si>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</si>
  <si>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</si>
  <si>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</si>
  <si>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</si>
  <si>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</si>
  <si>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</si>
  <si>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</si>
  <si>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</si>
  <si>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</si>
  <si>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</si>
  <si>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</si>
  <si>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</si>
  <si>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</si>
  <si>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</si>
  <si>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</si>
  <si>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</si>
  <si>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</si>
  <si>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</si>
  <si>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</si>
  <si>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</si>
  <si>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</si>
  <si>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</si>
  <si>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</si>
  <si>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</si>
  <si>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</si>
  <si>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</si>
  <si>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</si>
  <si>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</si>
  <si>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</si>
  <si>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</si>
  <si>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</si>
  <si>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</si>
  <si>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</si>
  <si>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</si>
  <si>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</si>
  <si>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</si>
  <si>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</si>
  <si>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</si>
  <si>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</si>
  <si>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</si>
  <si>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</si>
  <si>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</si>
  <si>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</si>
  <si>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</si>
  <si>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</si>
  <si>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</si>
  <si>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</si>
  <si>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</si>
  <si>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</si>
  <si>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</si>
  <si>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</si>
  <si>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</si>
  <si>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</si>
  <si>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</si>
  <si>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</si>
  <si>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</si>
  <si>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</si>
  <si>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</si>
  <si>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</si>
  <si>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</si>
  <si>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</si>
  <si>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</si>
  <si>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</si>
  <si>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</si>
  <si>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</si>
  <si>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</si>
  <si>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</si>
  <si>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</si>
  <si>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</si>
  <si>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</si>
  <si>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</si>
  <si>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</si>
  <si>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</si>
  <si>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</si>
  <si>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</si>
  <si>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</si>
  <si>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</si>
  <si>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</si>
  <si>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</si>
  <si>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</si>
  <si>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</si>
  <si>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</si>
  <si>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</si>
  <si>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</si>
  <si>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</si>
  <si>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</si>
  <si>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</si>
  <si>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</si>
  <si>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</si>
  <si>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</si>
  <si>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</si>
  <si>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</si>
  <si>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</si>
  <si>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</si>
  <si>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</si>
  <si>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</si>
  <si>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</si>
  <si>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</si>
  <si>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</si>
  <si>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</si>
  <si>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</si>
  <si>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</si>
  <si>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</si>
  <si>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</si>
  <si>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</si>
  <si>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</si>
  <si>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</si>
  <si>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</si>
  <si>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</si>
  <si>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</si>
  <si>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</si>
  <si>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</si>
  <si>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</si>
  <si>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</si>
  <si>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</si>
  <si>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</si>
  <si>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</si>
  <si>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</si>
  <si>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</si>
  <si>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</si>
  <si>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</si>
  <si>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</si>
  <si>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</si>
  <si>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</si>
  <si>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</si>
  <si>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</si>
  <si>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</si>
  <si>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</si>
  <si>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</si>
  <si>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</si>
  <si>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</si>
  <si>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</si>
  <si>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</si>
  <si>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</si>
  <si>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</si>
  <si>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</si>
  <si>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</si>
  <si>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</si>
  <si>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</si>
  <si>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</si>
  <si>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</si>
  <si>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</si>
  <si>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</si>
  <si>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</si>
  <si>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</si>
  <si>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</si>
  <si>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</si>
  <si>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</si>
  <si>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</si>
  <si>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</si>
  <si>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</si>
  <si>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</si>
  <si>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</si>
  <si>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</si>
  <si>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</si>
  <si>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</si>
  <si>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</si>
  <si>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</si>
  <si>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</si>
  <si>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</si>
  <si>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</si>
  <si>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</si>
  <si>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</si>
  <si>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</si>
  <si>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</si>
  <si>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</si>
  <si>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</si>
  <si>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</si>
  <si>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</si>
  <si>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</si>
  <si>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</si>
  <si>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</si>
  <si>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</si>
  <si>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</si>
  <si>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</si>
  <si>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</si>
  <si>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</si>
  <si>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</si>
  <si>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</si>
  <si>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</si>
  <si>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</si>
  <si>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</si>
  <si>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</si>
  <si>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</si>
  <si>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</si>
  <si>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</si>
  <si>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</si>
  <si>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</si>
  <si>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</si>
  <si>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</si>
  <si>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</si>
  <si>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</si>
  <si>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</si>
  <si>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</si>
  <si>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</si>
  <si>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</si>
  <si>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</si>
  <si>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</si>
  <si>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</si>
  <si>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</si>
  <si>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</si>
  <si>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</si>
  <si>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</si>
  <si>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</si>
  <si>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</si>
  <si>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</si>
  <si>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</si>
  <si>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</si>
  <si>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</si>
  <si>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</si>
  <si>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</si>
  <si>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</si>
  <si>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</si>
  <si>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</si>
  <si>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</si>
  <si>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</si>
  <si>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</si>
  <si>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</si>
  <si>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</si>
  <si>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</si>
  <si>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</si>
  <si>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</si>
  <si>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</si>
  <si>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</si>
  <si>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</si>
  <si>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</si>
  <si>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</si>
  <si>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</si>
  <si>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</si>
  <si>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</si>
  <si>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</si>
  <si>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</si>
  <si>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</si>
  <si>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</si>
  <si>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</si>
  <si>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</si>
  <si>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</si>
  <si>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</si>
  <si>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</si>
  <si>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</si>
  <si>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</si>
  <si>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</si>
  <si>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</si>
  <si>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</si>
  <si>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</si>
  <si>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</si>
  <si>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</si>
  <si>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</si>
  <si>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</si>
  <si>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</si>
  <si>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</si>
  <si>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</si>
  <si>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</si>
  <si>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</si>
  <si>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</si>
  <si>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</si>
  <si>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</si>
  <si>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</si>
  <si>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</si>
  <si>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</si>
  <si>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</si>
  <si>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</si>
  <si>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</si>
  <si>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</si>
  <si>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</si>
  <si>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</si>
  <si>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</si>
  <si>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</si>
  <si>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</si>
  <si>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</si>
  <si>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</si>
  <si>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</si>
  <si>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</si>
  <si>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</si>
  <si>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</si>
  <si>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</si>
  <si>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</si>
  <si>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</si>
  <si>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</si>
  <si>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</si>
  <si>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</si>
  <si>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</si>
  <si>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</si>
  <si>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</si>
  <si>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</si>
  <si>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</si>
  <si>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</si>
  <si>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</si>
  <si>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</si>
  <si>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</si>
  <si>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</si>
  <si>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</si>
  <si>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</si>
  <si>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</si>
  <si>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</si>
  <si>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</si>
  <si>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</si>
  <si>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</si>
  <si>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</si>
  <si>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</si>
  <si>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</si>
  <si>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</si>
  <si>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</si>
  <si>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</si>
  <si>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</si>
  <si>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</si>
  <si>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</si>
  <si>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</si>
  <si>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</si>
  <si>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</si>
  <si>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</si>
  <si>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</si>
  <si>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</si>
  <si>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</si>
  <si>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</si>
  <si>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</si>
  <si>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</si>
  <si>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</si>
  <si>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</si>
  <si>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</si>
  <si>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</si>
  <si>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</si>
  <si>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</si>
  <si>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</si>
  <si>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</si>
  <si>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</si>
  <si>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</si>
  <si>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</si>
  <si>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</si>
  <si>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</si>
  <si>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</si>
  <si>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</si>
  <si>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</si>
  <si>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</si>
  <si>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</si>
  <si>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</si>
  <si>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</si>
  <si>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</si>
  <si>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</si>
  <si>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</si>
  <si>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</si>
  <si>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</si>
  <si>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</si>
  <si>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</si>
  <si>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</si>
  <si>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</si>
  <si>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</si>
  <si>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</si>
  <si>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</si>
  <si>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</si>
  <si>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</si>
  <si>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</si>
  <si>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</si>
  <si>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</si>
  <si>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</si>
  <si>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</si>
  <si>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</si>
  <si>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</si>
  <si>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</si>
  <si>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</si>
  <si>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</si>
  <si>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</si>
  <si>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</si>
  <si>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</si>
  <si>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</si>
  <si>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</si>
  <si>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</si>
  <si>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</si>
  <si>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</si>
  <si>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</si>
  <si>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</si>
  <si>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</si>
  <si>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</si>
  <si>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</si>
  <si>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</si>
  <si>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</si>
  <si>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</si>
  <si>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</si>
  <si>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</si>
  <si>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</si>
  <si>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</si>
  <si>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</si>
  <si>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</si>
  <si>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</si>
  <si>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</si>
  <si>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</si>
  <si>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</si>
  <si>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</si>
  <si>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</si>
  <si>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</si>
  <si>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</si>
  <si>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</si>
  <si>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</si>
  <si>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</si>
  <si>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</si>
  <si>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</si>
  <si>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</si>
  <si>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</si>
  <si>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</si>
  <si>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</si>
  <si>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</si>
  <si>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</si>
  <si>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</si>
  <si>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</si>
  <si>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</si>
  <si>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</si>
  <si>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</si>
  <si>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</si>
  <si>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</si>
  <si>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</si>
  <si>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</si>
  <si>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</si>
  <si>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</si>
  <si>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</si>
  <si>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</si>
  <si>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</si>
  <si>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</si>
  <si>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</si>
  <si>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</si>
  <si>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</si>
  <si>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</si>
  <si>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</si>
  <si>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</si>
  <si>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</si>
  <si>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</si>
  <si>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</si>
  <si>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</si>
  <si>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</si>
  <si>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</si>
  <si>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</si>
  <si>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</si>
  <si>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</si>
  <si>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</si>
  <si>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</si>
  <si>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</si>
  <si>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</si>
  <si>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</si>
  <si>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</si>
  <si>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</si>
  <si>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</si>
  <si>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</si>
  <si>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</si>
  <si>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</si>
  <si>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</si>
  <si>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</si>
  <si>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</si>
  <si>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</si>
  <si>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</si>
  <si>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</si>
  <si>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</si>
  <si>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</si>
  <si>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</si>
  <si>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</si>
  <si>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</si>
  <si>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</si>
  <si>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</si>
  <si>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</si>
  <si>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</si>
  <si>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</si>
  <si>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</si>
  <si>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</si>
  <si>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</si>
  <si>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</si>
  <si>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</si>
  <si>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</si>
  <si>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</si>
  <si>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</si>
  <si>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</si>
  <si>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</si>
  <si>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</si>
  <si>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</si>
  <si>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</si>
  <si>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</si>
  <si>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</si>
  <si>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</si>
  <si>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</si>
  <si>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</si>
  <si>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</si>
  <si>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</si>
  <si>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</si>
  <si>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</si>
  <si>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</si>
  <si>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</si>
  <si>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</si>
  <si>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</si>
  <si>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</si>
  <si>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</si>
  <si>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</si>
  <si>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</si>
  <si>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</si>
  <si>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</si>
  <si>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</si>
  <si>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</si>
  <si>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</si>
  <si>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</si>
  <si>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</si>
  <si>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</si>
  <si>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</si>
  <si>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</si>
  <si>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</si>
  <si>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</si>
  <si>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</si>
  <si>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</si>
  <si>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</si>
  <si>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</si>
  <si>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</si>
  <si>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</si>
  <si>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</si>
  <si>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</si>
  <si>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</si>
  <si>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</si>
  <si>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</si>
  <si>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</si>
  <si>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</si>
  <si>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</si>
  <si>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</si>
  <si>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</si>
  <si>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</si>
  <si>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</si>
  <si>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</si>
  <si>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</si>
  <si>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</si>
  <si>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</si>
  <si>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</si>
  <si>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</si>
  <si>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</si>
  <si>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</si>
  <si>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</si>
  <si>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</si>
  <si>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</si>
  <si>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</si>
  <si>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</si>
  <si>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</si>
  <si>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</si>
  <si>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</si>
  <si>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</si>
  <si>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</si>
  <si>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</si>
  <si>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</si>
  <si>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</si>
  <si>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</si>
  <si>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</si>
  <si>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</si>
  <si>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</si>
  <si>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</si>
  <si>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</si>
  <si>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</si>
  <si>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</si>
  <si>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</si>
  <si>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</si>
  <si>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</si>
  <si>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</si>
  <si>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</si>
  <si>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</si>
  <si>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</si>
  <si>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</si>
  <si>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</si>
  <si>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</si>
  <si>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</si>
  <si>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</si>
  <si>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</si>
  <si>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</si>
  <si>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</si>
  <si>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</si>
  <si>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</si>
  <si>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</si>
  <si>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</si>
  <si>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</si>
  <si>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</si>
  <si>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</si>
  <si>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</si>
  <si>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</si>
  <si>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</si>
  <si>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</si>
  <si>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</si>
  <si>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</si>
  <si>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</si>
  <si>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</si>
  <si>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</si>
  <si>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</si>
  <si>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</si>
  <si>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</si>
  <si>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</si>
  <si>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</si>
  <si>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</si>
  <si>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</si>
  <si>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</si>
  <si>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</si>
  <si>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</si>
  <si>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</si>
  <si>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</si>
  <si>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</si>
  <si>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</si>
  <si>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</si>
  <si>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</si>
  <si>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</si>
  <si>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</si>
  <si>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</si>
  <si>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</si>
  <si>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</si>
  <si>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</si>
  <si>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</si>
  <si>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</si>
  <si>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</si>
  <si>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</si>
  <si>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</si>
  <si>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</si>
  <si>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</si>
  <si>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</si>
  <si>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</si>
  <si>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</si>
  <si>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</si>
  <si>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</si>
  <si>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</si>
  <si>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</si>
  <si>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</si>
  <si>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</si>
  <si>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</si>
  <si>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</si>
  <si>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</si>
  <si>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</si>
  <si>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</si>
  <si>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</si>
  <si>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</si>
  <si>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</si>
  <si>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</si>
  <si>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</si>
  <si>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</si>
  <si>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</si>
  <si>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</si>
  <si>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</si>
  <si>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</si>
  <si>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</si>
  <si>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</si>
  <si>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</si>
  <si>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</si>
  <si>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</si>
  <si>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</si>
  <si>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</si>
  <si>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</si>
  <si>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</si>
  <si>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</si>
  <si>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</si>
  <si>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</si>
  <si>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</si>
  <si>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</si>
  <si>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</si>
  <si>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</si>
  <si>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</si>
  <si>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</si>
  <si>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</si>
  <si>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</si>
  <si>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</si>
  <si>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</si>
  <si>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</si>
  <si>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</si>
  <si>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</si>
  <si>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</si>
  <si>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</si>
  <si>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</si>
  <si>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</si>
  <si>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</si>
  <si>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</si>
  <si>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</si>
  <si>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</si>
  <si>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</si>
  <si>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</si>
  <si>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</si>
  <si>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</si>
  <si>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</si>
  <si>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</si>
  <si>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</si>
  <si>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</si>
  <si>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</si>
  <si>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</si>
  <si>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</si>
  <si>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</si>
  <si>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</si>
  <si>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</si>
  <si>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</si>
  <si>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</si>
  <si>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</si>
  <si>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</si>
  <si>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</si>
  <si>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</si>
  <si>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</si>
  <si>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</si>
  <si>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</si>
  <si>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</si>
  <si>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</si>
  <si>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</si>
  <si>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</si>
  <si>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</si>
  <si>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</si>
  <si>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</si>
  <si>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</si>
  <si>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</si>
  <si>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</si>
  <si>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</si>
  <si>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</si>
  <si>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</si>
  <si>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</si>
  <si>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</si>
  <si>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</si>
  <si>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</si>
  <si>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</si>
  <si>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</si>
  <si>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</si>
  <si>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</si>
  <si>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</si>
  <si>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</si>
  <si>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</si>
  <si>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</si>
  <si>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</si>
  <si>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</si>
  <si>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</si>
  <si>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</si>
  <si>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</si>
  <si>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</si>
  <si>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</si>
  <si>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</si>
  <si>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</si>
  <si>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</si>
  <si>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</si>
  <si>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</si>
  <si>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</si>
  <si>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</si>
  <si>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</si>
  <si>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</si>
  <si>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</si>
  <si>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</si>
  <si>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</si>
  <si>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</si>
  <si>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</si>
  <si>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</si>
  <si>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</si>
  <si>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</si>
  <si>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</si>
  <si>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</si>
  <si>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</si>
  <si>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</si>
  <si>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</si>
  <si>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</si>
  <si>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</si>
  <si>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</si>
  <si>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</si>
  <si>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</si>
  <si>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</si>
  <si>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</si>
  <si>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</si>
  <si>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</si>
  <si>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</si>
  <si>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</si>
  <si>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</si>
  <si>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</si>
  <si>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</si>
  <si>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</si>
  <si>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</si>
  <si>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</si>
  <si>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</si>
  <si>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</si>
  <si>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</si>
  <si>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</si>
  <si>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</si>
  <si>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</si>
  <si>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</si>
  <si>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</si>
  <si>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</si>
  <si>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</si>
  <si>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</si>
  <si>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</si>
  <si>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</si>
  <si>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</si>
  <si>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</si>
  <si>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</si>
  <si>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</si>
  <si>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</si>
  <si>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</si>
  <si>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</si>
  <si>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</si>
  <si>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</si>
  <si>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</si>
  <si>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</si>
  <si>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</si>
  <si>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</si>
  <si>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</si>
  <si>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</si>
  <si>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</si>
  <si>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</si>
  <si>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</si>
  <si>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</si>
  <si>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</si>
  <si>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</si>
  <si>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</si>
  <si>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</si>
  <si>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</si>
  <si>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</si>
  <si>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</si>
  <si>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</si>
  <si>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</si>
  <si>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</si>
  <si>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</si>
  <si>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</si>
  <si>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</si>
  <si>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</si>
  <si>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</si>
  <si>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</si>
  <si>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</si>
  <si>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</si>
  <si>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</si>
  <si>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</si>
  <si>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</si>
  <si>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</si>
  <si>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</si>
  <si>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</si>
  <si>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</si>
  <si>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</si>
  <si>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</si>
  <si>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</si>
  <si>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</si>
  <si>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</si>
  <si>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</si>
  <si>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</si>
  <si>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</si>
  <si>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</si>
  <si>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</si>
  <si>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</si>
  <si>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</si>
  <si>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</si>
  <si>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</si>
  <si>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</si>
  <si>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</si>
  <si>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</si>
  <si>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</si>
  <si>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</si>
  <si>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</si>
  <si>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</si>
  <si>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</si>
  <si>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</si>
  <si>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</si>
  <si>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</si>
  <si>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</si>
  <si>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</si>
  <si>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</si>
  <si>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</si>
  <si>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</si>
  <si>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</si>
  <si>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</si>
  <si>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</si>
  <si>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</si>
  <si>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</si>
  <si>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</si>
  <si>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</si>
  <si>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</si>
  <si>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</si>
  <si>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</si>
  <si>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</si>
  <si>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</si>
  <si>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</si>
  <si>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</si>
  <si>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</si>
  <si>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</si>
  <si>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</si>
  <si>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</si>
  <si>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</si>
  <si>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</si>
  <si>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</si>
  <si>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</si>
  <si>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</si>
  <si>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</si>
  <si>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</si>
  <si>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</si>
  <si>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</si>
  <si>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</si>
  <si>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</si>
  <si>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</si>
  <si>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</si>
  <si>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</si>
  <si>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</si>
  <si>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</si>
  <si>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</si>
  <si>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</si>
  <si>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</si>
  <si>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</si>
  <si>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</si>
  <si>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</si>
  <si>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</si>
  <si>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</si>
  <si>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</si>
  <si>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</si>
  <si>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</si>
  <si>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</si>
  <si>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</si>
  <si>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</si>
  <si>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</si>
  <si>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</si>
  <si>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</si>
  <si>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</si>
  <si>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</si>
  <si>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</si>
  <si>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</si>
  <si>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</si>
  <si>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</si>
  <si>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</si>
  <si>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</si>
  <si>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</si>
  <si>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</si>
  <si>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</si>
  <si>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</si>
  <si>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</si>
  <si>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</si>
  <si>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</si>
  <si>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</si>
  <si>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</si>
  <si>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</si>
  <si>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</si>
  <si>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</si>
  <si>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</si>
  <si>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</si>
  <si>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</si>
  <si>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</si>
  <si>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</si>
  <si>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</si>
  <si>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</si>
  <si>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</si>
  <si>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</si>
  <si>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</si>
  <si>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</si>
  <si>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</si>
  <si>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</si>
  <si>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</si>
  <si>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</si>
  <si>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</si>
  <si>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</si>
  <si>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</si>
  <si>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</si>
  <si>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</si>
  <si>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</si>
  <si>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</si>
  <si>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</si>
  <si>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</si>
  <si>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</si>
  <si>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</si>
  <si>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</si>
  <si>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</si>
  <si>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</si>
  <si>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</si>
  <si>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</si>
  <si>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</si>
  <si>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</si>
  <si>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</si>
  <si>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</si>
  <si>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</si>
  <si>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</si>
  <si>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</si>
  <si>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</si>
  <si>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</si>
  <si>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</si>
  <si>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</si>
  <si>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</si>
  <si>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</si>
  <si>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</si>
  <si>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</si>
  <si>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</si>
  <si>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</si>
  <si>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</si>
  <si>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</si>
  <si>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</si>
  <si>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</si>
  <si>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</si>
  <si>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</si>
  <si>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</si>
  <si>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</si>
  <si>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</si>
  <si>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</si>
  <si>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</si>
  <si>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</si>
  <si>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</si>
  <si>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</si>
  <si>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</si>
  <si>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</si>
  <si>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</si>
  <si>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</si>
  <si>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</si>
  <si>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</si>
  <si>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</si>
  <si>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</si>
  <si>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</si>
  <si>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</si>
  <si>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</si>
  <si>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</si>
  <si>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</si>
  <si>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</si>
  <si>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</si>
  <si>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</si>
  <si>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</si>
  <si>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</si>
  <si>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</si>
  <si>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</si>
  <si>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</si>
  <si>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</si>
  <si>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</si>
  <si>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</si>
  <si>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</si>
  <si>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</si>
  <si>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</si>
  <si>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</si>
  <si>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</si>
  <si>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</si>
  <si>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</si>
  <si>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</si>
  <si>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</si>
  <si>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</si>
  <si>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</si>
  <si>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</si>
  <si>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</si>
  <si>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</si>
  <si>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</si>
  <si>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</si>
  <si>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</si>
  <si>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</si>
  <si>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</si>
  <si>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</si>
  <si>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</si>
  <si>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</si>
  <si>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</si>
  <si>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</si>
  <si>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</si>
  <si>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</si>
  <si>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</si>
  <si>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</si>
  <si>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</si>
  <si>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</si>
  <si>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</si>
  <si>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</si>
  <si>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</si>
  <si>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</si>
  <si>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</si>
  <si>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</si>
  <si>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</si>
  <si>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</si>
  <si>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</si>
  <si>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</si>
  <si>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</si>
  <si>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</si>
  <si>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</si>
  <si>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</si>
  <si>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</si>
  <si>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</si>
  <si>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</si>
  <si>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</si>
  <si>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</si>
  <si>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</si>
  <si>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</si>
  <si>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</si>
  <si>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</si>
  <si>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</si>
  <si>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</si>
  <si>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</si>
  <si>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</si>
  <si>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</si>
  <si>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</si>
  <si>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</si>
  <si>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</si>
  <si>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</si>
  <si>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</si>
  <si>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</si>
  <si>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</si>
  <si>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</si>
  <si>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</si>
  <si>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</si>
  <si>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</si>
  <si>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</si>
  <si>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</si>
  <si>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</si>
  <si>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</si>
  <si>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</si>
  <si>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</si>
  <si>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</si>
  <si>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</si>
  <si>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</si>
  <si>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</si>
  <si>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</si>
  <si>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</si>
  <si>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</si>
  <si>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</si>
  <si>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</si>
  <si>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</si>
  <si>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</si>
  <si>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</si>
  <si>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</si>
  <si>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</si>
  <si>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</si>
  <si>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</si>
  <si>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</si>
  <si>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</si>
  <si>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</si>
  <si>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</si>
  <si>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</si>
  <si>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</si>
  <si>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</si>
  <si>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</si>
  <si>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</si>
  <si>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</si>
  <si>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</si>
  <si>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</si>
  <si>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</si>
  <si>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</si>
  <si>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</si>
  <si>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</si>
  <si>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</si>
  <si>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</si>
  <si>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</si>
  <si>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</si>
  <si>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</si>
  <si>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</si>
  <si>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</si>
  <si>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</si>
  <si>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</si>
  <si>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</si>
  <si>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</si>
  <si>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</si>
  <si>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</si>
  <si>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</si>
  <si>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</si>
  <si>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</si>
  <si>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</si>
  <si>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</si>
  <si>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</si>
  <si>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</si>
  <si>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</si>
  <si>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</si>
  <si>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</si>
  <si>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</si>
  <si>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</si>
  <si>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</si>
  <si>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</si>
  <si>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</si>
  <si>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</si>
  <si>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</si>
  <si>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</si>
  <si>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</si>
  <si>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</si>
  <si>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</si>
  <si>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</si>
  <si>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</si>
  <si>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</si>
  <si>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</si>
  <si>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</si>
  <si>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</si>
  <si>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</si>
  <si>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</si>
  <si>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</si>
  <si>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</si>
  <si>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</si>
  <si>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</si>
  <si>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</si>
  <si>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</si>
  <si>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</si>
  <si>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</si>
  <si>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</si>
  <si>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</si>
  <si>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</si>
  <si>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</si>
  <si>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</si>
  <si>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</si>
  <si>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</si>
  <si>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</si>
  <si>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</si>
  <si>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</si>
  <si>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</si>
  <si>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</si>
  <si>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</si>
  <si>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</si>
  <si>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</si>
  <si>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</si>
  <si>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</si>
  <si>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</si>
  <si>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</si>
  <si>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</si>
  <si>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</si>
  <si>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</si>
  <si>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</si>
  <si>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</si>
  <si>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</si>
  <si>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</si>
  <si>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</si>
  <si>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</si>
  <si>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</si>
  <si>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</si>
  <si>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</si>
  <si>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</si>
  <si>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</si>
  <si>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</si>
  <si>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</si>
  <si>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</si>
  <si>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</si>
  <si>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</si>
  <si>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</si>
  <si>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</si>
  <si>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</si>
  <si>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</si>
  <si>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</si>
  <si>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</si>
  <si>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</si>
  <si>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</si>
  <si>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</si>
  <si>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</si>
  <si>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</si>
  <si>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</si>
  <si>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</si>
  <si>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</si>
  <si>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</si>
  <si>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</si>
  <si>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</si>
  <si>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</si>
  <si>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</si>
  <si>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</si>
  <si>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</si>
  <si>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</si>
  <si>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</si>
  <si>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</si>
  <si>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</si>
  <si>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</si>
  <si>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</si>
  <si>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</si>
  <si>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</si>
  <si>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</si>
  <si>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</si>
  <si>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</si>
  <si>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</si>
  <si>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</si>
  <si>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</si>
  <si>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</si>
  <si>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</si>
  <si>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</si>
  <si>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</si>
  <si>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</si>
  <si>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</si>
  <si>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</si>
  <si>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</si>
  <si>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</si>
  <si>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</si>
  <si>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</si>
  <si>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</si>
  <si>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</si>
  <si>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</si>
  <si>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</si>
  <si>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</si>
  <si>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</si>
  <si>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</si>
  <si>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</si>
  <si>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</si>
  <si>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</si>
  <si>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</si>
  <si>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</si>
  <si>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</si>
  <si>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</si>
  <si>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</si>
  <si>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</si>
  <si>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</si>
  <si>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</si>
  <si>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</si>
  <si>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</si>
  <si>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</si>
  <si>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</si>
  <si>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</si>
  <si>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</si>
  <si>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</si>
  <si>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</si>
  <si>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</si>
  <si>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</si>
  <si>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</si>
  <si>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</si>
  <si>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</si>
  <si>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</si>
  <si>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</si>
  <si>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</si>
  <si>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</si>
  <si>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</si>
  <si>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</si>
  <si>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</si>
  <si>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</si>
  <si>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</si>
  <si>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</si>
  <si>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</si>
  <si>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</si>
  <si>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</si>
  <si>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</si>
  <si>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</si>
  <si>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</si>
  <si>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</si>
  <si>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</si>
  <si>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</si>
  <si>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</si>
  <si>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</si>
  <si>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</si>
  <si>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</si>
  <si>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</si>
  <si>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</si>
  <si>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</si>
  <si>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</si>
  <si>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</si>
  <si>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</si>
  <si>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</si>
  <si>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</si>
  <si>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</si>
  <si>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</si>
  <si>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</si>
  <si>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</si>
  <si>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</si>
  <si>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</si>
  <si>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</si>
  <si>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</si>
  <si>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</si>
  <si>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</si>
  <si>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</si>
  <si>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</si>
  <si>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</si>
  <si>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</si>
  <si>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</si>
  <si>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</si>
  <si>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</si>
  <si>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</si>
  <si>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</si>
  <si>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</si>
  <si>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</si>
  <si>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</si>
  <si>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</si>
  <si>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</si>
  <si>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</si>
  <si>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</si>
  <si>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</si>
  <si>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</si>
  <si>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</si>
  <si>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</si>
  <si>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</si>
  <si>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</si>
  <si>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</si>
  <si>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</si>
  <si>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</si>
  <si>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</si>
  <si>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</si>
  <si>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</si>
  <si>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</si>
  <si>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</si>
  <si>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</si>
  <si>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</si>
  <si>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</si>
  <si>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</si>
  <si>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</si>
  <si>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</si>
  <si>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</si>
  <si>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</si>
  <si>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</si>
  <si>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</si>
  <si>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</si>
  <si>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</si>
  <si>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</si>
  <si>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</si>
  <si>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</si>
  <si>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</si>
  <si>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</si>
  <si>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</si>
  <si>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</si>
  <si>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</si>
  <si>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</si>
  <si>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</si>
  <si>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</si>
  <si>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</si>
  <si>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</si>
  <si>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</si>
  <si>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</si>
  <si>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</si>
  <si>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</si>
  <si>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</si>
  <si>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</si>
  <si>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</si>
  <si>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</si>
  <si>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</si>
  <si>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</si>
  <si>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</si>
  <si>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</si>
  <si>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</si>
  <si>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</si>
  <si>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</si>
  <si>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</si>
  <si>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</si>
  <si>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</si>
  <si>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</si>
  <si>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</si>
  <si>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</si>
  <si>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</si>
  <si>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</si>
  <si>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</si>
  <si>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</si>
  <si>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</si>
  <si>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</si>
  <si>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</si>
  <si>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</si>
  <si>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</si>
  <si>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</si>
  <si>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</si>
  <si>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</si>
  <si>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</si>
  <si>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</si>
  <si>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</si>
  <si>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</si>
  <si>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</si>
  <si>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</si>
  <si>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</si>
  <si>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</si>
  <si>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</si>
  <si>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</si>
  <si>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</si>
  <si>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</si>
  <si>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</si>
  <si>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</si>
  <si>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</si>
  <si>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</si>
  <si>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</si>
  <si>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</si>
  <si>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</si>
  <si>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</si>
  <si>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</si>
  <si>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</si>
  <si>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</si>
  <si>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</si>
  <si>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</si>
  <si>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</si>
  <si>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</si>
  <si>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</si>
  <si>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</si>
  <si>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</si>
  <si>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</si>
  <si>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</si>
  <si>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</si>
  <si>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</si>
  <si>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</si>
  <si>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</si>
  <si>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</si>
  <si>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</si>
  <si>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</si>
  <si>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</si>
  <si>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</si>
  <si>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</si>
  <si>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</si>
  <si>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</si>
  <si>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</si>
  <si>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</si>
  <si>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</si>
  <si>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</si>
  <si>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</si>
  <si>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</si>
  <si>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</si>
  <si>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</si>
  <si>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</si>
  <si>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</si>
  <si>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</si>
  <si>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</si>
  <si>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</si>
  <si>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</si>
  <si>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</si>
  <si>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</si>
  <si>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</si>
  <si>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</si>
  <si>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</si>
  <si>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</si>
  <si>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</si>
  <si>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</si>
  <si>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</si>
  <si>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</si>
  <si>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</si>
  <si>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</si>
  <si>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</si>
  <si>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</si>
  <si>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</si>
  <si>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</si>
  <si>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</si>
  <si>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</si>
  <si>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</si>
  <si>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</si>
  <si>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</si>
  <si>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</si>
  <si>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</si>
  <si>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</si>
  <si>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</si>
  <si>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</si>
  <si>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</si>
  <si>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</si>
  <si>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</si>
  <si>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</si>
  <si>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</si>
  <si>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</si>
  <si>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</si>
  <si>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</si>
  <si>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</si>
  <si>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</si>
  <si>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</si>
  <si>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</si>
  <si>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</si>
  <si>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</si>
  <si>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</si>
  <si>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</si>
  <si>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</si>
  <si>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</si>
  <si>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</si>
  <si>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</si>
  <si>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</si>
  <si>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</si>
  <si>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</si>
  <si>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</si>
  <si>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</si>
  <si>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</si>
  <si>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</si>
  <si>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</si>
  <si>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</si>
  <si>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</si>
  <si>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</si>
  <si>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</si>
  <si>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</si>
  <si>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</si>
  <si>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</si>
  <si>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</si>
  <si>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</si>
  <si>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</si>
  <si>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</si>
  <si>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</si>
  <si>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</si>
  <si>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</si>
  <si>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</si>
  <si>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</si>
  <si>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</si>
  <si>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</si>
  <si>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</si>
  <si>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</si>
  <si>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</si>
  <si>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</si>
  <si>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</si>
  <si>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</si>
  <si>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</si>
  <si>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</si>
  <si>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</si>
  <si>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</si>
  <si>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</si>
  <si>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</si>
  <si>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</si>
  <si>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</si>
  <si>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</si>
  <si>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</si>
  <si>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</si>
  <si>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</si>
  <si>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</si>
  <si>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</si>
  <si>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</si>
  <si>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</si>
  <si>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</si>
  <si>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</si>
  <si>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</si>
  <si>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</si>
  <si>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</si>
  <si>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</si>
  <si>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</si>
  <si>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</si>
  <si>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</si>
  <si>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</si>
  <si>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</si>
  <si>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</si>
  <si>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</si>
  <si>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</si>
  <si>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</si>
  <si>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</si>
  <si>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</si>
  <si>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</si>
  <si>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</si>
  <si>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</si>
  <si>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</si>
  <si>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</si>
  <si>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</si>
  <si>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</si>
  <si>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</si>
  <si>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</si>
  <si>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</si>
  <si>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</si>
  <si>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</si>
  <si>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</si>
  <si>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</si>
  <si>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</si>
  <si>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</si>
  <si>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</si>
  <si>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</si>
  <si>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</si>
  <si>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</si>
  <si>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</si>
  <si>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</si>
  <si>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</si>
  <si>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</si>
  <si>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</si>
  <si>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</si>
  <si>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</si>
  <si>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</si>
  <si>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</si>
  <si>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</si>
  <si>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</si>
  <si>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</si>
  <si>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</si>
  <si>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</si>
  <si>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</si>
  <si>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</si>
  <si>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</si>
  <si>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</si>
  <si>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</si>
  <si>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</si>
  <si>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</si>
  <si>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</si>
  <si>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</si>
  <si>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</si>
  <si>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</si>
  <si>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</si>
  <si>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</si>
  <si>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</si>
  <si>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</si>
  <si>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</si>
  <si>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</si>
  <si>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</si>
  <si>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</si>
  <si>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</si>
  <si>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</si>
  <si>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</si>
  <si>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</si>
  <si>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</si>
  <si>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</si>
  <si>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</si>
  <si>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</si>
  <si>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</si>
  <si>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</si>
  <si>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</si>
  <si>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</si>
  <si>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</si>
  <si>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</si>
  <si>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</si>
  <si>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</si>
  <si>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</si>
  <si>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</si>
  <si>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</si>
  <si>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</si>
  <si>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</si>
  <si>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</si>
  <si>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</si>
  <si>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</si>
  <si>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</si>
  <si>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</si>
  <si>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</si>
  <si>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</si>
  <si>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</si>
  <si>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</si>
  <si>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</si>
  <si>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</si>
  <si>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</si>
  <si>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</si>
  <si>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</si>
  <si>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</si>
  <si>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</si>
  <si>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</si>
  <si>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</si>
  <si>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</si>
  <si>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</si>
  <si>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</si>
  <si>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</si>
  <si>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</si>
  <si>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</si>
  <si>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</si>
  <si>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</si>
  <si>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</si>
  <si>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</si>
  <si>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</si>
  <si>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</si>
  <si>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</si>
  <si>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</si>
  <si>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</si>
  <si>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</si>
  <si>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</si>
  <si>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</si>
  <si>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</si>
  <si>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</si>
  <si>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</si>
  <si>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</si>
  <si>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</si>
  <si>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</si>
  <si>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</si>
  <si>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</si>
  <si>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</si>
  <si>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</si>
  <si>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</si>
  <si>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</si>
  <si>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</si>
  <si>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</si>
  <si>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</si>
  <si>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</si>
  <si>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</si>
  <si>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</si>
  <si>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</si>
  <si>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</si>
  <si>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</si>
  <si>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</si>
  <si>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</si>
  <si>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</si>
  <si>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</si>
  <si>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</si>
  <si>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</si>
  <si>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</si>
  <si>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</si>
  <si>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</si>
  <si>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</si>
  <si>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</si>
  <si>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</si>
  <si>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</si>
  <si>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</si>
  <si>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</si>
  <si>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</si>
  <si>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</si>
  <si>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</si>
  <si>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</si>
  <si>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</si>
  <si>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</si>
  <si>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</si>
  <si>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</si>
  <si>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</si>
  <si>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</si>
  <si>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</si>
  <si>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</si>
  <si>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</si>
  <si>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</si>
  <si>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</si>
  <si>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</si>
  <si>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</si>
  <si>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</si>
  <si>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</si>
  <si>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</si>
  <si>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</si>
  <si>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</si>
  <si>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</si>
  <si>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</si>
  <si>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</si>
  <si>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</si>
  <si>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</si>
  <si>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</si>
  <si>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</si>
  <si>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</si>
  <si>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</si>
  <si>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</si>
  <si>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</si>
  <si>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</si>
  <si>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</si>
  <si>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</si>
  <si>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</si>
  <si>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</si>
  <si>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</si>
  <si>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</si>
  <si>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</si>
  <si>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</si>
  <si>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</si>
  <si>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</si>
  <si>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</si>
  <si>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</si>
  <si>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</si>
  <si>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</si>
  <si>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</si>
  <si>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</si>
  <si>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</si>
  <si>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</si>
  <si>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</si>
  <si>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</si>
  <si>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</si>
  <si>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</si>
  <si>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</si>
  <si>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</si>
  <si>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</si>
  <si>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</si>
  <si>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</si>
  <si>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</si>
  <si>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</si>
  <si>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</si>
  <si>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</si>
  <si>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</si>
  <si>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</si>
  <si>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</si>
  <si>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</si>
  <si>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</si>
  <si>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</si>
  <si>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</si>
  <si>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</si>
  <si>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</si>
  <si>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</si>
  <si>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</si>
  <si>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</si>
  <si>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</si>
  <si>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</si>
  <si>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</si>
  <si>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</si>
  <si>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</si>
  <si>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</si>
  <si>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</si>
  <si>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</si>
  <si>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</si>
  <si>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</si>
  <si>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</si>
  <si>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</si>
  <si>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</si>
  <si>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</si>
  <si>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</si>
  <si>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</si>
  <si>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</si>
  <si>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</si>
  <si>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</si>
  <si>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</si>
  <si>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</si>
  <si>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</si>
  <si>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</si>
  <si>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</si>
  <si>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</si>
  <si>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</si>
  <si>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</si>
  <si>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</si>
  <si>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</si>
  <si>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</si>
  <si>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</si>
  <si>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</si>
  <si>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</si>
  <si>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</si>
  <si>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</si>
  <si>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</si>
  <si>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</si>
  <si>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</si>
  <si>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</si>
  <si>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</si>
  <si>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</si>
  <si>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</si>
  <si>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</si>
  <si>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</si>
  <si>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</si>
  <si>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</si>
  <si>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</si>
  <si>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</si>
  <si>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</si>
  <si>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</si>
  <si>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</si>
  <si>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</si>
  <si>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</si>
  <si>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</si>
  <si>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</si>
  <si>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</si>
  <si>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</si>
  <si>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</si>
  <si>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</si>
  <si>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</si>
  <si>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</si>
  <si>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</si>
  <si>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</si>
  <si>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</si>
  <si>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</si>
  <si>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</si>
  <si>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</si>
  <si>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</si>
  <si>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</si>
  <si>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</si>
  <si>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</si>
  <si>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</si>
  <si>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</si>
  <si>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</si>
  <si>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</si>
  <si>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</si>
  <si>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</si>
  <si>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</si>
  <si>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</si>
  <si>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</si>
  <si>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</si>
  <si>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</si>
  <si>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</si>
  <si>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</si>
  <si>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</si>
  <si>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</si>
  <si>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</si>
  <si>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</si>
  <si>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</si>
  <si>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</si>
  <si>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</si>
  <si>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</si>
  <si>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</si>
  <si>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</si>
  <si>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</si>
  <si>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</si>
  <si>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</si>
  <si>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</si>
  <si>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</si>
  <si>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</si>
  <si>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</si>
  <si>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</si>
  <si>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</si>
  <si>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</si>
  <si>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</si>
  <si>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</si>
  <si>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</si>
  <si>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</si>
  <si>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</si>
  <si>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</si>
  <si>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</si>
  <si>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</si>
  <si>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</si>
  <si>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</si>
  <si>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</si>
  <si>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</si>
  <si>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</si>
  <si>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</si>
  <si>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</si>
  <si>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</si>
  <si>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</si>
  <si>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</si>
  <si>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</si>
  <si>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</si>
  <si>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</si>
  <si>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</si>
  <si>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</si>
  <si>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</si>
  <si>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</si>
  <si>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</si>
  <si>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</si>
  <si>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</si>
  <si>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</si>
  <si>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</si>
  <si>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</si>
  <si>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</si>
  <si>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</si>
  <si>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</si>
  <si>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</si>
  <si>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</si>
  <si>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</si>
  <si>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</si>
  <si>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</si>
  <si>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</si>
  <si>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</si>
  <si>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</si>
  <si>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</si>
  <si>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</si>
  <si>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</si>
  <si>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</si>
  <si>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</si>
  <si>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</si>
  <si>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</si>
  <si>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</si>
  <si>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</si>
  <si>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</si>
  <si>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</si>
  <si>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</si>
  <si>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</si>
  <si>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</si>
  <si>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</si>
  <si>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</si>
  <si>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</si>
  <si>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</si>
  <si>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</si>
  <si>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</si>
  <si>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</si>
  <si>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</si>
  <si>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</si>
  <si>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</si>
  <si>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</si>
  <si>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</si>
  <si>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</si>
  <si>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</si>
  <si>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</si>
  <si>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</si>
  <si>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</si>
  <si>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</si>
  <si>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</si>
  <si>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</si>
  <si>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</si>
  <si>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</si>
  <si>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</si>
  <si>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</si>
  <si>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</si>
  <si>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</si>
  <si>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</si>
  <si>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</si>
  <si>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</si>
  <si>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</si>
  <si>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</si>
  <si>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</si>
  <si>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</si>
  <si>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</si>
  <si>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</si>
  <si>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</si>
  <si>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</si>
  <si>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</si>
  <si>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</si>
  <si>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</si>
  <si>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</si>
  <si>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</si>
  <si>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</si>
  <si>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</si>
  <si>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</si>
  <si>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</si>
  <si>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</si>
  <si>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</si>
  <si>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</si>
  <si>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</si>
  <si>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</si>
  <si>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</si>
  <si>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</si>
  <si>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</si>
  <si>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</si>
  <si>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</si>
  <si>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</si>
  <si>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</si>
  <si>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</si>
  <si>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</si>
  <si>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</si>
  <si>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</si>
  <si>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</si>
  <si>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</si>
  <si>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</si>
  <si>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</si>
  <si>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</si>
  <si>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</si>
  <si>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</si>
  <si>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</si>
  <si>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</si>
  <si>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</si>
  <si>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</si>
  <si>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</si>
  <si>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</si>
  <si>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</si>
  <si>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</si>
  <si>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</si>
  <si>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</si>
  <si>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</si>
  <si>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</si>
  <si>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</si>
  <si>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</si>
  <si>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</si>
  <si>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</si>
  <si>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</si>
  <si>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</si>
  <si>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</si>
  <si>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</si>
  <si>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</si>
  <si>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</si>
  <si>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</si>
  <si>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</si>
  <si>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</si>
  <si>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</si>
  <si>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</si>
  <si>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</si>
  <si>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</si>
  <si>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</si>
  <si>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</si>
  <si>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</si>
  <si>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</si>
  <si>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</si>
  <si>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</si>
  <si>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</si>
  <si>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</si>
  <si>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</si>
  <si>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</si>
  <si>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</si>
  <si>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</si>
  <si>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</si>
  <si>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</si>
  <si>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</si>
  <si>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</si>
  <si>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</si>
  <si>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</si>
  <si>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</si>
  <si>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</si>
  <si>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</si>
  <si>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</si>
  <si>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</si>
  <si>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</si>
  <si>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</si>
  <si>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</si>
  <si>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</si>
  <si>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</si>
  <si>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</si>
  <si>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</si>
  <si>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</si>
  <si>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</si>
  <si>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</si>
  <si>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</si>
  <si>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</si>
  <si>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</si>
  <si>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</si>
  <si>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</si>
  <si>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</si>
  <si>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</si>
  <si>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</si>
  <si>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</si>
  <si>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</si>
  <si>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</si>
  <si>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</si>
  <si>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</si>
  <si>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</si>
  <si>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</si>
  <si>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</si>
  <si>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</si>
  <si>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</si>
  <si>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</si>
  <si>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</si>
  <si>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</si>
  <si>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</si>
  <si>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</si>
  <si>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</si>
  <si>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</si>
  <si>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</si>
  <si>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</si>
  <si>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</si>
  <si>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</si>
  <si>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</si>
  <si>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</si>
  <si>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</si>
  <si>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</si>
  <si>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</si>
  <si>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</si>
  <si>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</si>
  <si>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</si>
  <si>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</si>
  <si>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</si>
  <si>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</si>
  <si>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</si>
  <si>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</si>
  <si>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</si>
  <si>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</si>
  <si>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</si>
  <si>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</si>
  <si>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</si>
  <si>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</si>
  <si>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</si>
  <si>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</si>
  <si>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</si>
  <si>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</si>
  <si>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</si>
  <si>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</si>
  <si>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</si>
  <si>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</si>
  <si>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</si>
  <si>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</si>
  <si>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</si>
  <si>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</si>
  <si>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</si>
  <si>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</si>
  <si>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</si>
  <si>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</si>
  <si>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</si>
  <si>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</si>
  <si>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</si>
  <si>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</si>
  <si>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</si>
  <si>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</si>
  <si>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</si>
  <si>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</si>
  <si>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</si>
  <si>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</si>
  <si>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</si>
  <si>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</si>
  <si>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</si>
  <si>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</si>
  <si>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</si>
  <si>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</si>
  <si>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</si>
  <si>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</si>
  <si>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</si>
  <si>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</si>
  <si>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</si>
  <si>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</si>
  <si>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</si>
  <si>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</si>
  <si>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</si>
  <si>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</si>
  <si>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</si>
  <si>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</si>
  <si>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</si>
  <si>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</si>
  <si>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</si>
  <si>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</si>
  <si>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</si>
  <si>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</si>
  <si>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</si>
  <si>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</si>
  <si>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</si>
  <si>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</si>
  <si>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</si>
  <si>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</si>
  <si>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</si>
  <si>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</si>
  <si>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</si>
  <si>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</si>
  <si>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</si>
  <si>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</si>
  <si>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</si>
  <si>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</si>
  <si>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</si>
  <si>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</si>
  <si>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</si>
  <si>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</si>
  <si>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</si>
  <si>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</si>
  <si>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</si>
  <si>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</si>
  <si>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</si>
  <si>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</si>
  <si>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</si>
  <si>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</si>
  <si>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</si>
  <si>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</si>
  <si>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</si>
  <si>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</si>
  <si>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</si>
  <si>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</si>
  <si>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</si>
  <si>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</si>
  <si>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</si>
  <si>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</si>
  <si>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</si>
  <si>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</si>
  <si>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</si>
  <si>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</si>
  <si>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</si>
  <si>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</si>
  <si>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</si>
  <si>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</si>
  <si>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</si>
  <si>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</si>
  <si>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</si>
  <si>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</si>
  <si>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</si>
  <si>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</si>
  <si>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</si>
  <si>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</si>
  <si>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</si>
  <si>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</si>
  <si>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</si>
  <si>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</si>
  <si>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</si>
  <si>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</si>
  <si>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</si>
  <si>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</si>
  <si>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</si>
  <si>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</si>
  <si>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</si>
  <si>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</si>
  <si>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</si>
  <si>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</si>
  <si>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</si>
  <si>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</si>
  <si>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</si>
  <si>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</si>
  <si>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</si>
  <si>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</si>
  <si>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</si>
  <si>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</si>
  <si>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</si>
  <si>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</si>
  <si>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</si>
  <si>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</si>
  <si>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</si>
  <si>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</si>
  <si>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</si>
  <si>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</si>
  <si>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</si>
  <si>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</si>
  <si>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</si>
  <si>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</si>
  <si>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</si>
  <si>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</si>
  <si>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</si>
  <si>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</si>
  <si>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</si>
  <si>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</si>
  <si>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</si>
  <si>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</si>
  <si>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</si>
  <si>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</si>
  <si>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</si>
  <si>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</si>
  <si>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</si>
  <si>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</si>
  <si>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</si>
  <si>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</si>
  <si>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</si>
  <si>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</si>
  <si>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</si>
  <si>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</si>
  <si>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</si>
  <si>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</si>
  <si>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</si>
  <si>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</si>
  <si>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</si>
  <si>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</si>
  <si>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</si>
  <si>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</si>
  <si>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</si>
  <si>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</si>
  <si>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</si>
  <si>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</si>
  <si>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</si>
  <si>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</si>
  <si>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</si>
  <si>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</si>
  <si>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</si>
  <si>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</si>
  <si>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</si>
  <si>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</si>
  <si>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</si>
  <si>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</si>
  <si>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</si>
  <si>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</si>
  <si>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</si>
  <si>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</si>
  <si>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</si>
  <si>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</si>
  <si>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</si>
  <si>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</si>
  <si>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</si>
  <si>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</si>
  <si>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</si>
  <si>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</si>
  <si>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</si>
  <si>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</si>
  <si>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</si>
  <si>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</si>
  <si>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</si>
  <si>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</si>
  <si>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</si>
  <si>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</si>
  <si>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</si>
  <si>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</si>
  <si>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</si>
  <si>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</si>
  <si>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</si>
  <si>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</si>
  <si>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</si>
  <si>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</si>
  <si>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</si>
  <si>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</si>
  <si>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</si>
  <si>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</si>
  <si>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</si>
  <si>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</si>
  <si>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</si>
  <si>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</si>
  <si>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</si>
  <si>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</si>
  <si>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</si>
  <si>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</si>
  <si>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</si>
  <si>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</si>
  <si>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</si>
  <si>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</si>
  <si>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</si>
  <si>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</si>
  <si>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</si>
  <si>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</si>
  <si>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</si>
  <si>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</si>
  <si>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</si>
  <si>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</si>
  <si>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</si>
  <si>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</si>
  <si>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</si>
  <si>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</si>
  <si>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</si>
  <si>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</si>
  <si>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</si>
  <si>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</si>
  <si>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</si>
  <si>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</si>
  <si>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</si>
  <si>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</si>
  <si>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</si>
  <si>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</si>
  <si>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</si>
  <si>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</si>
  <si>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</si>
  <si>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</si>
  <si>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</si>
  <si>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</si>
  <si>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</si>
  <si>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</si>
  <si>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</si>
  <si>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</si>
  <si>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</si>
  <si>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</si>
  <si>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</si>
  <si>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</si>
  <si>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</si>
  <si>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</si>
  <si>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</si>
  <si>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</si>
  <si>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</si>
  <si>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</si>
  <si>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</si>
  <si>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</si>
  <si>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</si>
  <si>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</si>
  <si>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</si>
  <si>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</si>
  <si>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</si>
  <si>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</si>
  <si>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</si>
  <si>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</si>
  <si>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</si>
  <si>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</si>
  <si>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</si>
  <si>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</si>
  <si>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</si>
  <si>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</si>
  <si>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</si>
  <si>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</si>
  <si>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</si>
  <si>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</si>
  <si>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</si>
  <si>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</si>
  <si>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</si>
  <si>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</si>
  <si>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</si>
  <si>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</si>
  <si>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</si>
  <si>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</si>
  <si>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</si>
  <si>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</si>
  <si>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</si>
  <si>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</si>
  <si>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</si>
  <si>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</si>
  <si>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</si>
  <si>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</si>
  <si>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</si>
  <si>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</si>
  <si>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</si>
  <si>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</si>
  <si>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</si>
  <si>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</si>
  <si>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</si>
  <si>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</si>
  <si>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</si>
  <si>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</si>
  <si>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</si>
  <si>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</si>
  <si>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</si>
  <si>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</si>
  <si>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</si>
  <si>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</si>
  <si>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</si>
  <si>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</si>
  <si>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</si>
  <si>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</si>
  <si>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</si>
  <si>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</si>
  <si>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</si>
  <si>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</si>
  <si>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</si>
  <si>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</si>
  <si>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</si>
  <si>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</si>
  <si>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</si>
  <si>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</si>
  <si>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</si>
  <si>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</si>
  <si>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</si>
  <si>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</si>
  <si>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</si>
  <si>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</si>
  <si>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</si>
  <si>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</si>
  <si>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</si>
  <si>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</si>
  <si>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</si>
  <si>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</si>
  <si>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</si>
  <si>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</si>
  <si>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</si>
  <si>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</si>
  <si>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</si>
  <si>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</si>
  <si>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</si>
  <si>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</si>
  <si>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</si>
  <si>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</si>
  <si>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</si>
  <si>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</si>
  <si>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</si>
  <si>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</si>
  <si>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</si>
  <si>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</si>
  <si>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</si>
  <si>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</si>
  <si>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</si>
  <si>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</si>
  <si>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</si>
  <si>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</si>
  <si>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</si>
  <si>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</si>
  <si>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</si>
  <si>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</si>
  <si>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</si>
  <si>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</si>
  <si>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</si>
  <si>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</si>
  <si>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</si>
  <si>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</si>
  <si>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</si>
  <si>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</si>
  <si>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</si>
  <si>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</si>
  <si>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</si>
  <si>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</si>
  <si>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</si>
  <si>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</si>
  <si>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</si>
  <si>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</si>
  <si>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</si>
  <si>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</si>
  <si>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</si>
  <si>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</si>
  <si>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</si>
  <si>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</si>
  <si>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</si>
  <si>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</si>
  <si>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</si>
  <si>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</si>
  <si>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</si>
  <si>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</si>
  <si>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</si>
  <si>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</si>
  <si>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</si>
  <si>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</si>
  <si>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</si>
  <si>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</si>
  <si>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</si>
  <si>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</si>
  <si>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</si>
  <si>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</si>
  <si>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</si>
  <si>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</si>
  <si>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</si>
  <si>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</si>
  <si>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</si>
  <si>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</si>
  <si>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</si>
  <si>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</si>
  <si>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</si>
  <si>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</si>
  <si>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</si>
  <si>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</si>
  <si>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</si>
  <si>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</si>
  <si>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</si>
  <si>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</si>
  <si>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</si>
  <si>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</si>
  <si>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</si>
  <si>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</si>
  <si>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</si>
  <si>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</si>
  <si>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</si>
  <si>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</si>
  <si>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</si>
  <si>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</si>
  <si>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</si>
  <si>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</si>
  <si>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</si>
  <si>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</si>
  <si>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</si>
  <si>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</si>
  <si>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</si>
  <si>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</si>
  <si>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</si>
  <si>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</si>
  <si>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</si>
  <si>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</si>
  <si>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</si>
  <si>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</si>
  <si>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</si>
  <si>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</si>
  <si>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</si>
  <si>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</si>
  <si>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</si>
  <si>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</si>
  <si>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</si>
  <si>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</si>
  <si>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</si>
  <si>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</si>
  <si>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</si>
  <si>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</si>
  <si>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</si>
  <si>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</si>
  <si>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</si>
  <si>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</si>
  <si>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</si>
  <si>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</si>
  <si>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</si>
  <si>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</si>
  <si>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</si>
  <si>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</si>
  <si>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</si>
  <si>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</si>
  <si>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</si>
  <si>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</si>
  <si>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</si>
  <si>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</si>
  <si>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</si>
  <si>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</si>
  <si>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</si>
  <si>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</si>
  <si>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</si>
  <si>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</si>
  <si>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</si>
  <si>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</si>
  <si>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</si>
  <si>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</si>
  <si>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</si>
  <si>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</si>
  <si>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</si>
  <si>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</si>
  <si>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</si>
  <si>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</si>
  <si>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</si>
  <si>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</si>
  <si>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</si>
  <si>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</si>
  <si>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</si>
  <si>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</si>
  <si>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</si>
  <si>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</si>
  <si>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</si>
  <si>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</si>
  <si>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</si>
  <si>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</si>
  <si>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</si>
  <si>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</si>
  <si>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</si>
  <si>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</si>
  <si>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</si>
  <si>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</si>
  <si>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</si>
  <si>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</si>
  <si>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</si>
  <si>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</si>
  <si>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</si>
  <si>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</si>
  <si>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</si>
  <si>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</si>
  <si>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</si>
  <si>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</si>
  <si>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</si>
  <si>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</si>
  <si>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</si>
  <si>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</si>
  <si>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</si>
  <si>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</si>
  <si>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</si>
  <si>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</si>
  <si>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</si>
  <si>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</si>
  <si>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</si>
  <si>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</si>
  <si>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</si>
  <si>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</si>
  <si>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</si>
  <si>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</si>
  <si>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</si>
  <si>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</si>
  <si>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</si>
  <si>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</si>
  <si>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</si>
  <si>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</si>
  <si>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</si>
  <si>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</si>
  <si>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</si>
  <si>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</si>
  <si>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</si>
  <si>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</si>
  <si>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</si>
  <si>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</si>
  <si>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</si>
  <si>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</si>
  <si>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</si>
  <si>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</si>
  <si>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</si>
  <si>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</si>
  <si>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</si>
  <si>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</si>
  <si>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</si>
  <si>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</si>
  <si>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</si>
  <si>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</si>
  <si>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</si>
  <si>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</si>
  <si>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</si>
  <si>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</si>
  <si>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</si>
  <si>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</si>
  <si>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</si>
  <si>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</si>
  <si>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</si>
  <si>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</si>
  <si>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</si>
  <si>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</si>
  <si>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</si>
  <si>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</si>
  <si>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</si>
  <si>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</si>
  <si>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</si>
  <si>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</si>
  <si>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</si>
  <si>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</si>
  <si>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</si>
  <si>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</si>
  <si>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</si>
  <si>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</si>
  <si>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</si>
  <si>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</si>
  <si>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</si>
  <si>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</si>
  <si>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</si>
  <si>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</si>
  <si>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</si>
  <si>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</si>
  <si>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</si>
  <si>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</si>
  <si>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</si>
  <si>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</si>
  <si>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</si>
  <si>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</si>
  <si>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</si>
  <si>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</si>
  <si>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</si>
  <si>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</si>
  <si>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</si>
  <si>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</si>
  <si>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</si>
  <si>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</si>
  <si>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</si>
  <si>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</si>
  <si>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</si>
  <si>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</si>
  <si>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</si>
  <si>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</si>
  <si>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</si>
  <si>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</si>
  <si>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</si>
  <si>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</si>
  <si>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</si>
  <si>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</si>
  <si>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</si>
  <si>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</si>
  <si>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</si>
  <si>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</si>
  <si>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</si>
  <si>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</si>
  <si>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</si>
  <si>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</si>
  <si>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</si>
  <si>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</si>
  <si>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</si>
  <si>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</si>
  <si>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</si>
  <si>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</si>
  <si>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</si>
  <si>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</si>
  <si>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</si>
  <si>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</si>
  <si>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</si>
  <si>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</si>
  <si>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</si>
  <si>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</si>
  <si>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</si>
  <si>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</si>
  <si>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</si>
  <si>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</si>
  <si>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</si>
  <si>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</si>
  <si>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</si>
  <si>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</si>
  <si>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</si>
  <si>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</si>
  <si>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</si>
  <si>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</si>
  <si>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</si>
  <si>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</si>
  <si>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</si>
  <si>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</si>
  <si>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</si>
  <si>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</si>
  <si>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</si>
  <si>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</si>
  <si>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</si>
  <si>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</si>
  <si>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</si>
  <si>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</si>
  <si>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</si>
  <si>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</si>
  <si>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</si>
  <si>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</si>
  <si>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</si>
  <si>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</si>
  <si>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</si>
  <si>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</si>
  <si>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</si>
  <si>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</si>
  <si>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</si>
  <si>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</si>
  <si>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</si>
  <si>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</si>
  <si>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</si>
  <si>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</si>
  <si>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</si>
  <si>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</si>
  <si>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</si>
  <si>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</si>
  <si>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</si>
  <si>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</si>
  <si>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</si>
  <si>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</si>
  <si>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</si>
  <si>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</si>
  <si>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</si>
  <si>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</si>
  <si>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</si>
  <si>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</si>
  <si>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</si>
  <si>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</si>
  <si>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</si>
  <si>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</si>
  <si>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</si>
  <si>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</si>
  <si>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</si>
  <si>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</si>
  <si>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</si>
  <si>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</si>
  <si>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</si>
  <si>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</si>
  <si>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</si>
  <si>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</si>
  <si>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</si>
  <si>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</si>
  <si>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</si>
  <si>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</si>
  <si>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</si>
  <si>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</si>
  <si>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</si>
  <si>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</si>
  <si>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</si>
  <si>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</si>
  <si>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</si>
  <si>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</si>
  <si>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</si>
  <si>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</si>
  <si>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</si>
  <si>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</si>
  <si>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</si>
  <si>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</si>
  <si>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</si>
  <si>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</si>
  <si>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</si>
  <si>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</si>
  <si>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</si>
  <si>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</si>
  <si>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</si>
  <si>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</si>
  <si>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</si>
  <si>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</si>
  <si>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</si>
  <si>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</si>
  <si>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</si>
  <si>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</si>
  <si>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</si>
  <si>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</si>
  <si>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</si>
  <si>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</si>
  <si>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</si>
  <si>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</si>
  <si>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</si>
  <si>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</si>
  <si>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</si>
  <si>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</si>
  <si>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</si>
  <si>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</si>
  <si>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</si>
  <si>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</si>
  <si>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</si>
  <si>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</si>
  <si>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</si>
  <si>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</si>
  <si>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</si>
  <si>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</si>
  <si>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</si>
  <si>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</si>
  <si>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</si>
  <si>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</si>
  <si>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</si>
  <si>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</si>
  <si>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</si>
  <si>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</si>
  <si>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</si>
  <si>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</si>
  <si>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</si>
  <si>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</si>
  <si>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</si>
  <si>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</si>
  <si>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</si>
  <si>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</si>
  <si>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</si>
  <si>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</si>
  <si>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</si>
  <si>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</si>
  <si>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</si>
  <si>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</si>
  <si>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</si>
  <si>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</si>
  <si>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</si>
  <si>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</si>
  <si>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</si>
  <si>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</si>
  <si>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</si>
  <si>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</si>
  <si>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</si>
  <si>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</si>
  <si>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</si>
  <si>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</si>
  <si>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</si>
  <si>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</si>
  <si>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</si>
  <si>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</si>
  <si>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</si>
  <si>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</si>
  <si>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</si>
  <si>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</si>
  <si>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</si>
  <si>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</si>
  <si>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</si>
  <si>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</si>
  <si>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</si>
  <si>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</si>
  <si>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</si>
  <si>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</si>
  <si>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</si>
  <si>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</si>
  <si>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</si>
  <si>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</si>
  <si>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</si>
  <si>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</si>
  <si>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</si>
  <si>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</si>
  <si>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</si>
  <si>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</si>
  <si>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</si>
  <si>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</si>
  <si>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</si>
  <si>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</si>
  <si>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</si>
  <si>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</si>
  <si>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</si>
  <si>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</si>
  <si>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</si>
  <si>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</si>
  <si>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</si>
  <si>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</si>
  <si>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</si>
  <si>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</si>
  <si>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</si>
  <si>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</si>
  <si>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</si>
  <si>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</si>
  <si>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</si>
  <si>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</si>
  <si>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</si>
  <si>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</si>
  <si>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</si>
  <si>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</si>
  <si>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</si>
  <si>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</si>
  <si>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</si>
  <si>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</si>
  <si>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</si>
  <si>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</si>
  <si>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</si>
  <si>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</si>
  <si>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</si>
  <si>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</si>
  <si>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</si>
  <si>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</si>
  <si>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</si>
  <si>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</si>
  <si>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</si>
  <si>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</si>
  <si>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</si>
  <si>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</si>
  <si>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</si>
  <si>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</si>
  <si>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</si>
  <si>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</si>
  <si>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</si>
  <si>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</si>
  <si>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</si>
  <si>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</si>
  <si>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</si>
  <si>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</si>
  <si>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</si>
  <si>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</si>
  <si>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</si>
  <si>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</si>
  <si>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</si>
  <si>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</si>
  <si>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</si>
  <si>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</si>
  <si>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</si>
  <si>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</si>
  <si>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</si>
  <si>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</si>
  <si>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</si>
  <si>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</si>
  <si>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</si>
  <si>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</si>
  <si>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</si>
  <si>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</si>
  <si>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</si>
  <si>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</si>
  <si>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</si>
  <si>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</si>
  <si>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</si>
  <si>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</si>
  <si>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</si>
  <si>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</si>
  <si>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</si>
  <si>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</si>
  <si>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</si>
  <si>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</si>
  <si>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</si>
  <si>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</si>
  <si>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</si>
  <si>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</si>
  <si>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</si>
  <si>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</si>
  <si>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</si>
  <si>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</si>
  <si>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</si>
  <si>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</si>
  <si>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</si>
  <si>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</si>
  <si>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</si>
  <si>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</si>
  <si>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</si>
  <si>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</si>
  <si>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</si>
  <si>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</si>
  <si>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</si>
  <si>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</si>
  <si>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</si>
  <si>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</si>
  <si>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</si>
  <si>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</si>
  <si>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</si>
  <si>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</si>
  <si>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</si>
  <si>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</si>
  <si>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</si>
  <si>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</si>
  <si>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</si>
  <si>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</si>
  <si>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</si>
  <si>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</si>
  <si>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</si>
  <si>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</si>
  <si>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</si>
  <si>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</si>
  <si>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</si>
  <si>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</si>
  <si>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</si>
  <si>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</si>
  <si>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</si>
  <si>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</si>
  <si>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</si>
  <si>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</si>
  <si>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</si>
  <si>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</si>
  <si>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</si>
  <si>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</si>
  <si>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</si>
  <si>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</si>
  <si>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</si>
  <si>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</si>
  <si>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</si>
  <si>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</si>
  <si>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</si>
  <si>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</si>
  <si>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</si>
  <si>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</si>
  <si>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</si>
  <si>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</si>
  <si>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</si>
  <si>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</si>
  <si>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</si>
  <si>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</si>
  <si>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</si>
  <si>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</si>
  <si>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</si>
  <si>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</si>
  <si>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</si>
  <si>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</si>
  <si>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</si>
  <si>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</si>
  <si>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</si>
  <si>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</si>
  <si>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</si>
  <si>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</si>
  <si>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</si>
  <si>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</si>
  <si>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</si>
  <si>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</si>
  <si>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</si>
  <si>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</si>
  <si>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</si>
  <si>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</si>
  <si>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</si>
  <si>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</si>
  <si>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</si>
  <si>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</si>
  <si>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</si>
  <si>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</si>
  <si>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</si>
  <si>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</si>
  <si>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</si>
  <si>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</si>
  <si>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</si>
  <si>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</si>
  <si>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</si>
  <si>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</si>
  <si>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</si>
  <si>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</si>
  <si>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</si>
  <si>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</si>
  <si>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</si>
  <si>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</si>
  <si>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</si>
  <si>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</si>
  <si>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</si>
  <si>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</si>
  <si>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</si>
  <si>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</si>
  <si>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</si>
  <si>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</si>
  <si>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</si>
  <si>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</si>
  <si>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</si>
  <si>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</si>
  <si>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</si>
  <si>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</si>
  <si>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</si>
  <si>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</si>
  <si>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</si>
  <si>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</si>
  <si>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</si>
  <si>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</si>
  <si>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</si>
  <si>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</si>
  <si>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</si>
  <si>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</si>
  <si>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</si>
  <si>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</si>
  <si>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</si>
  <si>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</si>
  <si>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</si>
  <si>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</si>
  <si>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</si>
  <si>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</si>
  <si>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</si>
  <si>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</si>
  <si>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</si>
  <si>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</si>
  <si>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</si>
  <si>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</si>
  <si>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</si>
  <si>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</si>
  <si>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</si>
  <si>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</si>
  <si>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</si>
  <si>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</si>
  <si>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</si>
  <si>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</si>
  <si>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</si>
  <si>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</si>
  <si>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</si>
  <si>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</si>
  <si>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</si>
  <si>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</si>
  <si>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</si>
  <si>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</si>
  <si>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</si>
  <si>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</si>
  <si>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</si>
  <si>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</si>
  <si>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</si>
  <si>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</si>
  <si>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</si>
  <si>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</si>
  <si>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</si>
  <si>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</si>
  <si>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</si>
  <si>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</si>
  <si>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</si>
  <si>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</si>
  <si>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</si>
  <si>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</si>
  <si>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</si>
  <si>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</si>
  <si>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</si>
  <si>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</si>
  <si>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</si>
  <si>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</si>
  <si>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</si>
  <si>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</si>
  <si>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</si>
  <si>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</si>
  <si>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</si>
  <si>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</si>
  <si>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</si>
  <si>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</si>
  <si>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</si>
  <si>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</si>
  <si>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</si>
  <si>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</si>
  <si>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</si>
  <si>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</si>
  <si>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</si>
  <si>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</si>
  <si>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</si>
  <si>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</si>
  <si>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</si>
  <si>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</si>
  <si>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</si>
  <si>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</si>
  <si>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</si>
  <si>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</si>
  <si>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</si>
  <si>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</si>
  <si>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</si>
  <si>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</si>
  <si>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</si>
  <si>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</si>
  <si>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</si>
  <si>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</si>
  <si>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</si>
  <si>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</si>
  <si>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</si>
  <si>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</si>
  <si>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</si>
  <si>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</si>
  <si>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</si>
  <si>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</si>
  <si>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</si>
  <si>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</si>
  <si>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</si>
  <si>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</si>
  <si>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</si>
  <si>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</si>
  <si>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</si>
  <si>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</si>
  <si>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</si>
  <si>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</si>
  <si>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</si>
  <si>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</si>
  <si>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</si>
  <si>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</si>
  <si>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</si>
  <si>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</si>
  <si>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</si>
  <si>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</si>
  <si>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</si>
  <si>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</si>
  <si>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</si>
  <si>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</si>
  <si>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</si>
  <si>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</si>
  <si>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</si>
  <si>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</si>
  <si>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</si>
  <si>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</si>
  <si>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</si>
  <si>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</si>
  <si>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</si>
  <si>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</si>
  <si>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</si>
  <si>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</si>
  <si>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</si>
  <si>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</si>
  <si>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</si>
  <si>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</si>
  <si>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</si>
  <si>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</si>
  <si>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</si>
  <si>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</si>
  <si>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</si>
  <si>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</si>
  <si>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</si>
  <si>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</si>
  <si>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</si>
  <si>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</si>
  <si>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</si>
  <si>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</si>
  <si>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</si>
  <si>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</si>
  <si>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</si>
  <si>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</si>
  <si>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</si>
  <si>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</si>
  <si>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</si>
  <si>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</si>
  <si>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</si>
  <si>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</si>
  <si>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</si>
  <si>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</si>
  <si>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</si>
  <si>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</si>
  <si>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</si>
  <si>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</si>
  <si>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</si>
  <si>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</si>
  <si>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</si>
  <si>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</si>
  <si>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</si>
  <si>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</si>
  <si>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</si>
  <si>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</si>
  <si>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</si>
  <si>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</si>
  <si>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</si>
  <si>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</si>
  <si>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</si>
  <si>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</si>
  <si>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</si>
  <si>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</si>
  <si>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</si>
  <si>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</si>
  <si>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</si>
  <si>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</si>
  <si>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</si>
  <si>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</si>
  <si>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</si>
  <si>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</si>
  <si>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</si>
  <si>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</si>
  <si>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</si>
  <si>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</si>
  <si>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</si>
  <si>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</si>
  <si>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</si>
  <si>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</si>
  <si>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</si>
  <si>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</si>
  <si>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</si>
  <si>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</si>
  <si>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</si>
  <si>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</si>
  <si>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</si>
  <si>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</si>
  <si>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</si>
  <si>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</si>
  <si>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</si>
  <si>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</si>
  <si>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</si>
  <si>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</si>
  <si>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</si>
  <si>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</si>
  <si>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</si>
  <si>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</si>
  <si>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</si>
  <si>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</si>
  <si>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</si>
  <si>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</si>
  <si>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</si>
  <si>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</si>
  <si>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</si>
  <si>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</si>
  <si>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</si>
  <si>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</si>
  <si>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</si>
  <si>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</si>
  <si>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</si>
  <si>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</si>
  <si>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</si>
  <si>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</si>
  <si>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</si>
  <si>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</si>
  <si>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</si>
  <si>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</si>
  <si>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</si>
  <si>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</si>
  <si>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</si>
  <si>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</si>
  <si>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</si>
  <si>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</si>
  <si>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</si>
  <si>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</si>
  <si>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</si>
  <si>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</si>
  <si>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</si>
  <si>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</si>
  <si>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</si>
  <si>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</si>
  <si>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</si>
  <si>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</si>
  <si>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</si>
  <si>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</si>
  <si>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</si>
  <si>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</si>
  <si>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</si>
  <si>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</si>
  <si>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</si>
  <si>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</si>
  <si>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</si>
  <si>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</si>
  <si>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</si>
  <si>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</si>
  <si>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</si>
  <si>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</si>
  <si>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</si>
  <si>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</si>
  <si>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</si>
  <si>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</si>
  <si>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</si>
  <si>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</si>
  <si>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</si>
  <si>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</si>
  <si>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</si>
  <si>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</si>
  <si>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</si>
  <si>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</si>
  <si>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</si>
  <si>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</si>
  <si>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</si>
  <si>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</si>
  <si>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</si>
  <si>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</si>
  <si>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</si>
  <si>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</si>
  <si>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</si>
  <si>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</si>
  <si>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</si>
  <si>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</si>
  <si>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</si>
  <si>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</si>
  <si>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</si>
  <si>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</si>
  <si>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</si>
  <si>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</si>
  <si>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</si>
  <si>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</si>
  <si>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</si>
  <si>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</si>
  <si>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</si>
  <si>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</si>
  <si>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</si>
  <si>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</si>
  <si>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</si>
  <si>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</si>
  <si>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</si>
  <si>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</si>
  <si>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</si>
  <si>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</si>
  <si>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</si>
  <si>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</si>
  <si>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</si>
  <si>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</si>
  <si>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</si>
  <si>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</si>
  <si>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</si>
  <si>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</si>
  <si>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</si>
  <si>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</si>
  <si>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</si>
  <si>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</si>
  <si>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</si>
  <si>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</si>
  <si>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</si>
  <si>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</si>
  <si>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</si>
  <si>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</si>
  <si>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</si>
  <si>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</si>
  <si>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</si>
  <si>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</si>
  <si>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</si>
  <si>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</si>
  <si>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</si>
  <si>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</si>
  <si>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</si>
  <si>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</si>
  <si>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</si>
  <si>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</si>
  <si>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</si>
  <si>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</si>
  <si>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</si>
  <si>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</si>
  <si>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</si>
  <si>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</si>
  <si>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</si>
  <si>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</si>
  <si>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</si>
  <si>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</si>
  <si>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</si>
  <si>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</si>
  <si>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</si>
  <si>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</si>
  <si>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</si>
  <si>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</si>
  <si>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</si>
  <si>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</si>
  <si>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</si>
  <si>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</si>
  <si>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</si>
  <si>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</si>
  <si>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</si>
  <si>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</si>
  <si>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</si>
  <si>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</si>
  <si>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</si>
  <si>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</si>
  <si>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</si>
  <si>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</si>
  <si>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</si>
  <si>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</si>
  <si>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</si>
  <si>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</si>
  <si>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</si>
  <si>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</si>
  <si>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</si>
  <si>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</si>
  <si>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</si>
  <si>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</si>
  <si>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</si>
  <si>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</si>
  <si>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</si>
  <si>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</si>
  <si>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</si>
  <si>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</si>
  <si>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</si>
  <si>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</si>
  <si>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</si>
  <si>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</si>
  <si>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</si>
  <si>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</si>
  <si>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</si>
  <si>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</si>
  <si>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</si>
  <si>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</si>
  <si>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</si>
  <si>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</si>
  <si>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</si>
  <si>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</si>
  <si>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</si>
  <si>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</si>
  <si>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</si>
  <si>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</si>
  <si>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</si>
  <si>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</si>
  <si>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</si>
  <si>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</si>
  <si>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</si>
  <si>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</si>
  <si>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</si>
  <si>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</si>
  <si>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</si>
  <si>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</si>
  <si>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</si>
  <si>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</si>
  <si>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</si>
  <si>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</si>
  <si>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</si>
  <si>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</si>
  <si>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</si>
  <si>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</si>
  <si>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</si>
  <si>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</si>
  <si>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</si>
  <si>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</si>
  <si>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</si>
  <si>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</si>
  <si>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</si>
  <si>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</si>
  <si>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</si>
  <si>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</si>
  <si>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</si>
  <si>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</si>
  <si>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</si>
  <si>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</si>
  <si>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</si>
  <si>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</si>
  <si>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</si>
  <si>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</si>
  <si>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</si>
  <si>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</si>
  <si>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</si>
  <si>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</si>
  <si>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</si>
  <si>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</si>
  <si>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</si>
  <si>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</si>
  <si>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</si>
  <si>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</si>
  <si>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</si>
  <si>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</si>
  <si>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</si>
  <si>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</si>
  <si>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</si>
  <si>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</si>
  <si>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</si>
  <si>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</si>
  <si>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</si>
  <si>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</si>
  <si>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</si>
  <si>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</si>
  <si>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</si>
  <si>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</si>
  <si>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</si>
  <si>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</si>
  <si>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</si>
  <si>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</si>
  <si>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</si>
  <si>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</si>
  <si>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</si>
  <si>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</si>
  <si>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</si>
  <si>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</si>
  <si>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</si>
  <si>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</si>
  <si>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</si>
  <si>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</si>
  <si>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</si>
  <si>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</si>
  <si>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</si>
  <si>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</si>
  <si>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</si>
  <si>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</si>
  <si>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</si>
  <si>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</si>
  <si>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</si>
  <si>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</si>
  <si>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</si>
  <si>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</si>
  <si>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</si>
  <si>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</si>
  <si>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</si>
  <si>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</si>
  <si>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</si>
  <si>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</si>
  <si>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</si>
  <si>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</si>
  <si>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</si>
  <si>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</si>
  <si>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</si>
  <si>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</si>
  <si>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</si>
  <si>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</si>
  <si>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</si>
  <si>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</si>
  <si>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</si>
  <si>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</si>
  <si>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</si>
  <si>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</si>
  <si>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</si>
  <si>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</si>
  <si>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</si>
  <si>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</si>
  <si>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</si>
  <si>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</si>
  <si>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</si>
  <si>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</si>
  <si>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</si>
  <si>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</si>
  <si>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</si>
  <si>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</si>
  <si>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</si>
  <si>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</si>
  <si>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</si>
  <si>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</si>
  <si>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</si>
  <si>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</si>
  <si>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</si>
  <si>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</si>
  <si>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</si>
  <si>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</si>
  <si>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</si>
  <si>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</si>
  <si>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</si>
  <si>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</si>
  <si>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</si>
  <si>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</si>
  <si>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</si>
  <si>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</si>
  <si>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</si>
  <si>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</si>
  <si>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</si>
  <si>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</si>
  <si>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</si>
  <si>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</si>
  <si>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</si>
  <si>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</si>
  <si>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</si>
  <si>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</si>
  <si>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</si>
  <si>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</si>
  <si>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</si>
  <si>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</si>
  <si>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</si>
  <si>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</si>
  <si>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</si>
  <si>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</si>
  <si>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</si>
  <si>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</si>
  <si>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</si>
  <si>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</si>
  <si>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</si>
  <si>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</si>
  <si>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</si>
  <si>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</si>
  <si>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</si>
  <si>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</si>
  <si>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</si>
  <si>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</si>
  <si>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</si>
  <si>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</si>
  <si>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</si>
  <si>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</si>
  <si>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</si>
  <si>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</si>
  <si>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</si>
  <si>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</si>
  <si>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</si>
  <si>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</si>
  <si>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</si>
  <si>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</si>
  <si>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</si>
  <si>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</si>
  <si>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</si>
  <si>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</si>
  <si>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</si>
  <si>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</si>
  <si>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</si>
  <si>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</si>
  <si>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</si>
  <si>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</si>
  <si>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</si>
  <si>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</si>
  <si>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</si>
  <si>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</si>
  <si>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</si>
  <si>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</si>
  <si>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</si>
  <si>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</si>
  <si>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</si>
  <si>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</si>
  <si>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</si>
  <si>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</si>
  <si>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</si>
  <si>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</si>
  <si>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</si>
  <si>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</si>
  <si>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</si>
  <si>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</si>
  <si>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</si>
  <si>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</si>
  <si>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</si>
  <si>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</si>
  <si>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</si>
  <si>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</si>
  <si>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</si>
  <si>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</si>
  <si>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</si>
  <si>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</si>
  <si>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</si>
  <si>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</si>
  <si>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</si>
  <si>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</si>
  <si>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</si>
  <si>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</si>
  <si>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</si>
  <si>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</si>
  <si>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</si>
  <si>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</si>
  <si>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</si>
  <si>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</si>
  <si>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</si>
  <si>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</si>
  <si>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</si>
  <si>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</si>
  <si>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</si>
  <si>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</si>
  <si>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</si>
  <si>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</si>
  <si>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</si>
  <si>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</si>
  <si>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</si>
  <si>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</si>
  <si>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</si>
  <si>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</si>
  <si>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</si>
  <si>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</si>
  <si>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</si>
  <si>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</si>
  <si>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</si>
  <si>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</si>
  <si>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</si>
  <si>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</si>
  <si>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</si>
  <si>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</si>
  <si>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</si>
  <si>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</si>
  <si>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</si>
  <si>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</si>
  <si>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</si>
  <si>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</si>
  <si>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</si>
  <si>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</si>
  <si>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</si>
  <si>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</si>
  <si>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</si>
  <si>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</si>
  <si>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</si>
  <si>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</si>
  <si>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</si>
  <si>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</si>
  <si>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</si>
  <si>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</si>
  <si>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</si>
  <si>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</si>
  <si>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</si>
  <si>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</si>
  <si>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</si>
  <si>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</si>
  <si>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</si>
  <si>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</si>
  <si>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</si>
  <si>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</si>
  <si>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</si>
  <si>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</si>
  <si>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</si>
  <si>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</si>
  <si>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</si>
  <si>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</si>
  <si>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</si>
  <si>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</si>
  <si>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</si>
  <si>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</si>
  <si>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</si>
  <si>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</si>
  <si>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</si>
  <si>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</si>
  <si>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</si>
  <si>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</si>
  <si>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</si>
  <si>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</si>
  <si>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</si>
  <si>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</si>
  <si>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</si>
  <si>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</si>
  <si>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</si>
  <si>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</si>
  <si>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</si>
  <si>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</si>
  <si>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</si>
  <si>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</si>
  <si>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</si>
  <si>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</si>
  <si>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</si>
  <si>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</si>
  <si>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</si>
  <si>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</si>
  <si>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</si>
  <si>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</si>
  <si>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</si>
  <si>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</si>
  <si>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</si>
  <si>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</si>
  <si>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</si>
  <si>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</si>
  <si>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</si>
  <si>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</si>
  <si>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</si>
  <si>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</si>
  <si>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</si>
  <si>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</si>
  <si>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</si>
  <si>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</si>
  <si>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</si>
  <si>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</si>
  <si>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</si>
  <si>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</si>
  <si>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</si>
  <si>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</si>
  <si>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</si>
  <si>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</si>
  <si>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</si>
  <si>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</si>
  <si>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</si>
  <si>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</si>
  <si>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</si>
  <si>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</si>
  <si>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</si>
  <si>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</si>
  <si>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</si>
  <si>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</si>
  <si>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</si>
  <si>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</si>
  <si>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</si>
  <si>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</si>
  <si>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</si>
  <si>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</si>
  <si>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</si>
  <si>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</si>
  <si>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</si>
  <si>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</si>
  <si>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</si>
  <si>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</si>
  <si>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</si>
  <si>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</si>
  <si>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</si>
  <si>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</si>
  <si>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</si>
  <si>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</si>
  <si>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</si>
  <si>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</si>
  <si>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</si>
  <si>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</si>
  <si>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</si>
  <si>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</si>
  <si>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</si>
  <si>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</si>
  <si>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</si>
  <si>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</si>
  <si>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</si>
  <si>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</si>
  <si>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</si>
  <si>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</si>
  <si>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</si>
  <si>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</si>
  <si>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</si>
  <si>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</si>
  <si>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</si>
  <si>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</si>
  <si>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</si>
  <si>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</si>
  <si>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</si>
  <si>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</si>
  <si>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</si>
  <si>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</si>
  <si>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</si>
  <si>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</si>
  <si>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</si>
  <si>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</si>
  <si>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</si>
  <si>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</si>
  <si>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</si>
  <si>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</si>
  <si>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</si>
  <si>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</si>
  <si>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</si>
  <si>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</si>
  <si>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</si>
  <si>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</si>
  <si>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</si>
  <si>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</si>
  <si>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</si>
  <si>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</si>
  <si>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</si>
  <si>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</si>
  <si>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</si>
  <si>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</si>
  <si>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</si>
  <si>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</si>
  <si>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</si>
  <si>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</si>
  <si>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</si>
  <si>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</si>
  <si>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</si>
  <si>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</si>
  <si>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</si>
  <si>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</si>
  <si>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</si>
  <si>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</si>
  <si>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</si>
  <si>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</si>
  <si>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</si>
  <si>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</si>
  <si>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</si>
  <si>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</si>
  <si>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</si>
  <si>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</si>
  <si>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</si>
  <si>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</si>
  <si>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</si>
  <si>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</si>
  <si>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</si>
  <si>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</si>
  <si>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</si>
  <si>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</si>
  <si>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</si>
  <si>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</si>
  <si>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</si>
  <si>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</si>
  <si>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</si>
  <si>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</si>
  <si>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</si>
  <si>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</si>
  <si>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</si>
  <si>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</si>
  <si>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</si>
  <si>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</si>
  <si>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</si>
  <si>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</si>
  <si>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</si>
  <si>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</si>
  <si>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</si>
  <si>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</si>
  <si>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</si>
  <si>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</si>
  <si>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</si>
  <si>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</si>
  <si>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</si>
  <si>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</si>
  <si>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</si>
  <si>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</si>
  <si>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</si>
  <si>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</si>
  <si>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</si>
  <si>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</si>
  <si>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</si>
  <si>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</si>
  <si>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</si>
  <si>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</si>
  <si>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</si>
  <si>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</si>
  <si>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</si>
  <si>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</si>
  <si>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</si>
  <si>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</si>
  <si>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</si>
  <si>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</si>
  <si>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</si>
  <si>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</si>
  <si>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</si>
  <si>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</si>
  <si>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</si>
  <si>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</si>
  <si>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</si>
  <si>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</si>
  <si>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</si>
  <si>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</si>
  <si>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</si>
  <si>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</si>
  <si>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</si>
  <si>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</si>
  <si>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</si>
  <si>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</si>
  <si>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</si>
  <si>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</si>
  <si>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</si>
  <si>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</si>
  <si>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</si>
  <si>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</si>
  <si>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</si>
  <si>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</si>
  <si>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</si>
  <si>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</si>
  <si>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</si>
  <si>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</si>
  <si>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</si>
  <si>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</si>
  <si>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</si>
  <si>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</si>
  <si>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</si>
  <si>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</si>
  <si>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</si>
  <si>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</si>
  <si>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</si>
  <si>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</si>
  <si>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</si>
  <si>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</si>
  <si>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</si>
  <si>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</si>
  <si>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</si>
  <si>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</si>
  <si>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</si>
  <si>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</si>
  <si>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</si>
  <si>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</si>
  <si>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</si>
  <si>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</si>
  <si>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</si>
  <si>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</si>
  <si>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</si>
  <si>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</si>
  <si>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</si>
  <si>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</si>
  <si>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</si>
  <si>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</si>
  <si>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</si>
  <si>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</si>
  <si>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</si>
  <si>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</si>
  <si>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</si>
  <si>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</si>
  <si>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</si>
  <si>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</si>
  <si>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</si>
  <si>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</si>
  <si>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</si>
  <si>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</si>
  <si>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</si>
  <si>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</si>
  <si>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</si>
  <si>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</si>
  <si>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</si>
  <si>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</si>
  <si>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</si>
  <si>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</si>
  <si>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</si>
  <si>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</si>
  <si>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</si>
  <si>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</si>
  <si>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</si>
  <si>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</si>
  <si>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</si>
  <si>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</si>
  <si>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</si>
  <si>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</si>
  <si>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</si>
  <si>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</si>
  <si>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</si>
  <si>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</si>
  <si>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</si>
  <si>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</si>
  <si>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</si>
  <si>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</si>
  <si>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</si>
  <si>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</si>
  <si>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</si>
  <si>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</si>
  <si>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</si>
  <si>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</si>
  <si>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</si>
  <si>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</si>
  <si>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</si>
  <si>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</si>
  <si>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</si>
  <si>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</si>
  <si>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</si>
  <si>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</si>
  <si>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</si>
  <si>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</si>
  <si>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</si>
  <si>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</si>
  <si>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</si>
  <si>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</si>
  <si>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</si>
  <si>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</si>
  <si>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</si>
  <si>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</si>
  <si>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</si>
  <si>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</si>
  <si>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</si>
  <si>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</si>
  <si>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</si>
  <si>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</si>
  <si>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</si>
  <si>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</si>
  <si>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</si>
  <si>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</si>
  <si>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</si>
  <si>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</si>
  <si>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</si>
  <si>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</si>
  <si>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</si>
  <si>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</si>
  <si>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</si>
  <si>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</si>
  <si>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</si>
  <si>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</si>
  <si>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</si>
  <si>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</si>
  <si>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</si>
  <si>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</si>
  <si>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</si>
  <si>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</si>
  <si>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</si>
  <si>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</si>
  <si>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</si>
  <si>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</si>
  <si>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</si>
  <si>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</si>
  <si>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</si>
  <si>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</si>
  <si>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</si>
  <si>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</si>
  <si>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</si>
  <si>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</si>
  <si>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</si>
  <si>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</si>
  <si>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</si>
  <si>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</si>
  <si>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</si>
  <si>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</si>
  <si>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</si>
  <si>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</si>
  <si>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</si>
  <si>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</si>
  <si>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</si>
  <si>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</si>
  <si>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</si>
  <si>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</si>
  <si>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</si>
  <si>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</si>
  <si>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</si>
  <si>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</si>
  <si>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</si>
  <si>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</si>
  <si>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</si>
  <si>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</si>
  <si>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</si>
  <si>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</si>
  <si>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</si>
  <si>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</si>
  <si>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</si>
  <si>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</si>
  <si>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</si>
  <si>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</si>
  <si>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</si>
  <si>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</si>
  <si>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</si>
  <si>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</si>
  <si>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</si>
  <si>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</si>
  <si>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</si>
  <si>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</si>
  <si>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</si>
  <si>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</si>
  <si>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</si>
  <si>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</si>
  <si>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</si>
  <si>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</si>
  <si>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</si>
  <si>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</si>
  <si>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</si>
  <si>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</si>
  <si>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</si>
  <si>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</si>
  <si>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</si>
  <si>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</si>
  <si>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</si>
  <si>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</si>
  <si>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</si>
  <si>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</si>
  <si>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</si>
  <si>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</si>
  <si>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</si>
  <si>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</si>
  <si>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</si>
  <si>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</si>
  <si>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</si>
  <si>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</si>
  <si>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</si>
  <si>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</si>
  <si>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</si>
  <si>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</si>
  <si>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</si>
  <si>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</si>
  <si>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</si>
  <si>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</si>
  <si>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</si>
  <si>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</si>
  <si>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</si>
  <si>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</si>
  <si>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</si>
  <si>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</si>
  <si>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</si>
  <si>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</si>
  <si>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</si>
  <si>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</si>
  <si>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</si>
  <si>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</si>
  <si>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</si>
  <si>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</si>
  <si>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</si>
  <si>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</si>
  <si>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</si>
  <si>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</si>
  <si>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</si>
  <si>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</si>
  <si>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</si>
  <si>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</si>
  <si>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</si>
  <si>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</si>
  <si>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</si>
  <si>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</si>
  <si>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</si>
  <si>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</si>
  <si>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</si>
  <si>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</si>
  <si>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</si>
  <si>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</si>
  <si>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</si>
  <si>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</si>
  <si>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</si>
  <si>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</si>
  <si>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</si>
  <si>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</si>
  <si>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</si>
  <si>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</si>
  <si>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</si>
  <si>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</si>
  <si>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</si>
  <si>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</si>
  <si>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</si>
  <si>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</si>
  <si>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</si>
  <si>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</si>
  <si>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</si>
  <si>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</si>
  <si>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</si>
  <si>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</si>
  <si>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</si>
  <si>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</si>
  <si>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</si>
  <si>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</si>
  <si>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</si>
  <si>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</si>
  <si>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</si>
  <si>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</si>
  <si>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</si>
  <si>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</si>
  <si>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</si>
  <si>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</si>
  <si>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</si>
  <si>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</si>
  <si>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</si>
  <si>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</si>
  <si>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</si>
  <si>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</si>
  <si>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</si>
  <si>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</si>
  <si>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</si>
  <si>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</si>
  <si>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</si>
  <si>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</si>
  <si>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</si>
  <si>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</si>
  <si>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</si>
  <si>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</si>
  <si>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</si>
  <si>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</si>
  <si>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</si>
  <si>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</si>
  <si>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</si>
  <si>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</si>
  <si>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</si>
  <si>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</si>
  <si>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</si>
  <si>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</si>
  <si>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</si>
  <si>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</si>
  <si>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</si>
  <si>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</si>
  <si>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</si>
  <si>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</si>
  <si>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</si>
  <si>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</si>
  <si>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</si>
  <si>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</si>
  <si>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</si>
  <si>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</si>
  <si>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</si>
  <si>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</si>
  <si>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</si>
  <si>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</si>
  <si>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</si>
  <si>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</si>
  <si>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</si>
  <si>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</si>
  <si>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</si>
  <si>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</si>
  <si>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</si>
  <si>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</si>
  <si>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</si>
  <si>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</si>
  <si>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</si>
  <si>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</si>
  <si>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</si>
  <si>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</si>
  <si>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</si>
  <si>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</si>
  <si>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</si>
  <si>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</si>
  <si>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</si>
  <si>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</si>
  <si>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</si>
  <si>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</si>
  <si>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</si>
  <si>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</si>
  <si>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</si>
  <si>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</si>
  <si>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</si>
  <si>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</si>
  <si>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</si>
  <si>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</si>
  <si>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</si>
  <si>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</si>
  <si>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</si>
  <si>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</si>
  <si>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</si>
  <si>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</si>
  <si>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</si>
  <si>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</si>
  <si>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</si>
  <si>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</si>
  <si>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</si>
  <si>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</si>
  <si>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</si>
  <si>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</si>
  <si>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</si>
  <si>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</si>
  <si>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</si>
  <si>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</si>
  <si>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</si>
  <si>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</si>
  <si>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</si>
  <si>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</si>
  <si>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</si>
  <si>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</si>
  <si>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</si>
  <si>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</si>
  <si>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</si>
  <si>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</si>
  <si>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</si>
  <si>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</si>
  <si>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</si>
  <si>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</si>
  <si>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</si>
  <si>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</si>
  <si>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</si>
  <si>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</si>
  <si>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</si>
  <si>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</si>
  <si>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</si>
  <si>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</si>
  <si>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</si>
  <si>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</si>
  <si>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</si>
  <si>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</si>
  <si>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</si>
  <si>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</si>
  <si>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</si>
  <si>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</si>
  <si>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</si>
  <si>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</si>
  <si>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</si>
  <si>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</si>
  <si>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</si>
  <si>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</si>
  <si>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</si>
  <si>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</si>
  <si>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</si>
  <si>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</si>
  <si>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</si>
  <si>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</si>
  <si>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</si>
  <si>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</si>
  <si>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</si>
  <si>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</si>
  <si>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</si>
  <si>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</si>
  <si>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</si>
  <si>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</si>
  <si>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</si>
  <si>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</si>
  <si>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</si>
  <si>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</si>
  <si>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</si>
  <si>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</si>
  <si>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</si>
  <si>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</si>
  <si>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</si>
  <si>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</si>
  <si>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</si>
  <si>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</si>
  <si>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</si>
  <si>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</si>
  <si>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</si>
  <si>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</si>
  <si>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</si>
  <si>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</si>
  <si>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</si>
  <si>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</si>
  <si>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</si>
  <si>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</si>
  <si>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</si>
  <si>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</si>
  <si>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</si>
  <si>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</si>
  <si>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</si>
  <si>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</si>
  <si>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</si>
  <si>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</si>
  <si>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</si>
  <si>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</si>
  <si>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</si>
  <si>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</si>
  <si>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</si>
  <si>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</si>
  <si>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</si>
  <si>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</si>
  <si>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</si>
  <si>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</si>
  <si>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</si>
  <si>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</si>
  <si>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</si>
  <si>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</si>
  <si>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</si>
  <si>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</si>
  <si>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</si>
  <si>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</si>
  <si>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</si>
  <si>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</si>
  <si>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</si>
  <si>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</si>
  <si>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</si>
  <si>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</si>
  <si>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</si>
  <si>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</si>
  <si>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</si>
  <si>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</si>
  <si>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</si>
  <si>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</si>
  <si>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</si>
  <si>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</si>
  <si>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</si>
  <si>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</si>
  <si>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</si>
  <si>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</si>
  <si>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</si>
  <si>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</si>
  <si>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</si>
  <si>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</si>
  <si>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</si>
  <si>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</si>
  <si>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</si>
  <si>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</si>
  <si>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</si>
  <si>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</si>
  <si>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</si>
  <si>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</si>
  <si>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</si>
  <si>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</si>
  <si>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</si>
  <si>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</si>
  <si>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</si>
  <si>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</si>
  <si>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</si>
  <si>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</si>
  <si>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</si>
  <si>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</si>
  <si>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</si>
  <si>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</si>
  <si>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</si>
  <si>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</si>
  <si>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</si>
  <si>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</si>
  <si>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</si>
  <si>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</si>
  <si>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</si>
  <si>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</si>
  <si>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</si>
  <si>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</si>
  <si>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</si>
  <si>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</si>
  <si>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</si>
  <si>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</si>
  <si>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</si>
  <si>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</si>
  <si>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</si>
  <si>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</si>
  <si>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</si>
  <si>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</si>
  <si>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</si>
  <si>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</si>
  <si>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</si>
  <si>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</si>
  <si>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</si>
  <si>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</si>
  <si>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</si>
  <si>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</si>
  <si>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</si>
  <si>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</si>
  <si>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</si>
  <si>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</si>
  <si>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</si>
  <si>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</si>
  <si>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</si>
  <si>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</si>
  <si>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</si>
  <si>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</si>
  <si>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</si>
  <si>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</si>
  <si>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</si>
  <si>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</si>
  <si>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</si>
  <si>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</si>
  <si>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</si>
  <si>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</si>
  <si>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</si>
  <si>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</si>
  <si>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</si>
  <si>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</si>
  <si>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</si>
  <si>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</si>
  <si>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</si>
  <si>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</si>
  <si>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</si>
  <si>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</si>
  <si>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</si>
  <si>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</si>
  <si>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</si>
  <si>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</si>
  <si>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</si>
  <si>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</si>
  <si>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</si>
  <si>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</si>
  <si>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</si>
  <si>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</si>
  <si>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</si>
  <si>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</si>
  <si>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</si>
  <si>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</si>
  <si>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</si>
  <si>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</si>
  <si>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</si>
  <si>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</si>
  <si>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</si>
  <si>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</si>
  <si>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</si>
  <si>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</si>
  <si>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</si>
  <si>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</si>
  <si>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</si>
  <si>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</si>
  <si>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</si>
  <si>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</si>
  <si>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</si>
  <si>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</si>
  <si>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</si>
  <si>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</si>
  <si>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</si>
  <si>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</si>
  <si>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</si>
  <si>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</si>
  <si>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</si>
  <si>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</si>
  <si>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</si>
  <si>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</si>
  <si>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</si>
  <si>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</si>
  <si>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</si>
  <si>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</si>
  <si>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</si>
  <si>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</si>
  <si>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</si>
  <si>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</si>
  <si>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</si>
  <si>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</si>
  <si>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</si>
  <si>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</si>
  <si>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</si>
  <si>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</si>
  <si>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</si>
  <si>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</si>
  <si>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</si>
  <si>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</si>
  <si>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</si>
  <si>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</si>
  <si>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</si>
  <si>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</si>
  <si>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</si>
  <si>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</si>
  <si>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</si>
  <si>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</si>
  <si>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</si>
  <si>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</si>
  <si>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</si>
  <si>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</si>
  <si>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</si>
  <si>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</si>
  <si>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</si>
  <si>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</si>
  <si>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</si>
  <si>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</si>
  <si>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</si>
  <si>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</si>
  <si>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</si>
  <si>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</si>
  <si>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</si>
  <si>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</si>
  <si>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</si>
  <si>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</si>
  <si>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</si>
  <si>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</si>
  <si>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</si>
  <si>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</si>
  <si>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</si>
  <si>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</si>
  <si>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</si>
  <si>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</si>
  <si>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</si>
  <si>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</si>
  <si>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</si>
  <si>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</si>
  <si>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</si>
  <si>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</si>
  <si>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</si>
  <si>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</si>
  <si>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</si>
  <si>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</si>
  <si>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</si>
  <si>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</si>
  <si>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</si>
  <si>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</si>
  <si>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</si>
  <si>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</si>
  <si>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</si>
  <si>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</si>
  <si>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</si>
  <si>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</si>
  <si>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</si>
  <si>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</si>
  <si>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</si>
  <si>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</si>
  <si>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</si>
  <si>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</si>
  <si>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</si>
  <si>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</si>
  <si>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</si>
  <si>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</si>
  <si>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</si>
  <si>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</si>
  <si>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</si>
  <si>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</si>
  <si>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</si>
  <si>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</si>
  <si>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</si>
  <si>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</si>
  <si>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</si>
  <si>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</si>
  <si>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</si>
  <si>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</si>
  <si>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</si>
  <si>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</si>
  <si>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</si>
  <si>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</si>
  <si>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</si>
  <si>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</si>
  <si>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</si>
  <si>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</si>
  <si>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</si>
  <si>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</si>
  <si>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</si>
  <si>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</si>
  <si>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</si>
  <si>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</si>
  <si>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</si>
  <si>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</si>
  <si>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</si>
  <si>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</si>
  <si>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</si>
  <si>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</si>
  <si>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</si>
  <si>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</si>
  <si>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</si>
  <si>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</si>
  <si>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</si>
  <si>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</si>
  <si>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</si>
  <si>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</si>
  <si>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</si>
  <si>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</si>
  <si>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</si>
  <si>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</si>
  <si>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</si>
  <si>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</si>
  <si>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</si>
  <si>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</si>
  <si>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</si>
  <si>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</si>
  <si>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</si>
  <si>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</si>
  <si>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</si>
  <si>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</si>
  <si>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</si>
  <si>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</si>
  <si>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</si>
  <si>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</si>
  <si>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</si>
  <si>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</si>
  <si>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</si>
  <si>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</si>
  <si>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</si>
  <si>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</si>
  <si>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</si>
  <si>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</si>
  <si>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</si>
  <si>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</si>
  <si>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</si>
  <si>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</si>
  <si>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</si>
  <si>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</si>
  <si>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</si>
  <si>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</si>
  <si>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</si>
  <si>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</si>
  <si>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</si>
  <si>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</si>
  <si>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</si>
  <si>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</si>
  <si>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</si>
  <si>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</si>
  <si>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</si>
  <si>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</si>
  <si>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</si>
  <si>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</si>
  <si>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</si>
  <si>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</si>
  <si>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</si>
  <si>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</si>
  <si>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</si>
  <si>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</si>
  <si>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</si>
  <si>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</si>
  <si>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</si>
  <si>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</si>
  <si>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</si>
  <si>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</si>
  <si>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</si>
  <si>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</si>
  <si>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</si>
  <si>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</si>
  <si>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</si>
  <si>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</si>
  <si>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</si>
  <si>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</si>
  <si>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</si>
  <si>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</si>
  <si>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</si>
  <si>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</si>
  <si>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</si>
  <si>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</si>
  <si>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</si>
  <si>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</si>
  <si>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</si>
  <si>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</si>
  <si>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</si>
  <si>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</si>
  <si>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</si>
  <si>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</si>
  <si>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</si>
  <si>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</si>
  <si>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</si>
  <si>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</si>
  <si>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</si>
  <si>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</si>
  <si>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</si>
  <si>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</si>
  <si>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</si>
  <si>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</si>
  <si>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</si>
  <si>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</si>
  <si>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</si>
  <si>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</si>
  <si>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</si>
  <si>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</si>
  <si>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</si>
  <si>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</si>
  <si>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</si>
  <si>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</si>
  <si>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</si>
  <si>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</si>
  <si>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</si>
  <si>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</si>
  <si>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</si>
  <si>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</si>
  <si>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</si>
  <si>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</si>
  <si>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</si>
  <si>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</si>
  <si>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</si>
  <si>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</si>
  <si>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</si>
  <si>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</si>
  <si>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</si>
  <si>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</si>
  <si>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</si>
  <si>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</si>
  <si>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</si>
  <si>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</si>
  <si>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</si>
  <si>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</si>
  <si>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</si>
  <si>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</si>
  <si>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</si>
  <si>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</si>
  <si>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</si>
  <si>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</si>
  <si>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</si>
  <si>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</si>
  <si>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</si>
  <si>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</si>
  <si>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</si>
  <si>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</si>
  <si>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</si>
  <si>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</si>
  <si>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</si>
  <si>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</si>
  <si>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</si>
  <si>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</si>
  <si>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</si>
  <si>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</si>
  <si>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</si>
  <si>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</si>
  <si>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</si>
  <si>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</si>
  <si>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</si>
  <si>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</si>
  <si>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</si>
  <si>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</si>
  <si>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</si>
  <si>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</si>
  <si>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</si>
  <si>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</si>
  <si>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</si>
  <si>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</si>
  <si>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</si>
  <si>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</si>
  <si>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</si>
  <si>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</si>
  <si>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</si>
  <si>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</si>
  <si>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</si>
  <si>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</si>
  <si>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</si>
  <si>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</si>
  <si>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</si>
  <si>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</si>
  <si>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</si>
  <si>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</si>
  <si>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</si>
  <si>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</si>
  <si>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</si>
  <si>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</si>
  <si>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</si>
  <si>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</si>
  <si>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</si>
  <si>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</si>
  <si>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</si>
  <si>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</si>
  <si>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</si>
  <si>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</si>
  <si>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</si>
  <si>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</si>
  <si>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</si>
  <si>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</si>
  <si>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</si>
  <si>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</si>
  <si>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</si>
  <si>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</si>
  <si>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</si>
  <si>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</si>
  <si>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</si>
  <si>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</si>
  <si>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</si>
  <si>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</si>
  <si>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</si>
  <si>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</si>
  <si>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</si>
  <si>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</si>
  <si>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</si>
  <si>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</si>
  <si>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</si>
  <si>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</si>
  <si>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</si>
  <si>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</si>
  <si>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</si>
  <si>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</si>
  <si>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</si>
  <si>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</si>
  <si>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</si>
  <si>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</si>
  <si>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</si>
  <si>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</si>
  <si>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</si>
  <si>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</si>
  <si>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</si>
  <si>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</si>
  <si>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</si>
  <si>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</si>
  <si>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</si>
  <si>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</si>
  <si>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</si>
  <si>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</si>
  <si>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</si>
  <si>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</si>
  <si>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</si>
  <si>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</si>
  <si>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</si>
  <si>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</si>
  <si>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</si>
  <si>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</si>
  <si>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</si>
  <si>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</si>
  <si>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</si>
  <si>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</si>
  <si>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</si>
  <si>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</si>
  <si>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</si>
  <si>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</si>
  <si>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</si>
  <si>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</si>
  <si>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</si>
  <si>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</si>
  <si>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</si>
  <si>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</si>
  <si>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</si>
  <si>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</si>
  <si>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</si>
  <si>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</si>
  <si>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</si>
  <si>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</si>
  <si>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</si>
  <si>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</si>
  <si>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</si>
  <si>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</si>
  <si>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</si>
  <si>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</si>
  <si>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</si>
  <si>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</si>
  <si>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</si>
  <si>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</si>
  <si>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</si>
  <si>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</si>
  <si>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</si>
  <si>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</si>
  <si>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</si>
  <si>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</si>
  <si>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</si>
  <si>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</si>
  <si>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</si>
  <si>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</si>
  <si>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</si>
  <si>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</si>
  <si>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</si>
  <si>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</si>
  <si>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</si>
  <si>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</si>
  <si>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</si>
  <si>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</si>
  <si>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</si>
  <si>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</si>
  <si>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</si>
  <si>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</si>
  <si>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</si>
  <si>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</si>
  <si>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</si>
  <si>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</si>
  <si>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</si>
  <si>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</si>
  <si>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</si>
  <si>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</si>
  <si>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</si>
  <si>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</si>
  <si>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</si>
  <si>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</si>
  <si>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</si>
  <si>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</si>
  <si>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</si>
  <si>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</si>
  <si>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</si>
  <si>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</si>
  <si>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</si>
  <si>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</si>
  <si>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</si>
  <si>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</si>
  <si>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</si>
  <si>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</si>
  <si>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</si>
  <si>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</si>
  <si>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</si>
  <si>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</si>
  <si>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</si>
  <si>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</si>
  <si>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</si>
  <si>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</si>
  <si>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</si>
  <si>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</si>
  <si>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</si>
  <si>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</si>
  <si>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</si>
  <si>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</si>
  <si>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</si>
  <si>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</si>
  <si>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</si>
  <si>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</si>
  <si>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</si>
  <si>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</si>
  <si>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</si>
  <si>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</si>
  <si>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</si>
  <si>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</si>
  <si>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</si>
  <si>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</si>
  <si>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</si>
  <si>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</si>
  <si>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</si>
  <si>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</si>
  <si>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</si>
  <si>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</si>
  <si>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</si>
  <si>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</si>
  <si>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</si>
  <si>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</si>
  <si>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</si>
  <si>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</si>
  <si>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</si>
  <si>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</si>
  <si>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</si>
  <si>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</si>
  <si>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</si>
  <si>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</si>
  <si>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</si>
  <si>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</si>
  <si>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</si>
  <si>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</si>
  <si>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</si>
  <si>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</si>
  <si>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</si>
  <si>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</si>
  <si>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</si>
  <si>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</si>
  <si>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</si>
  <si>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</si>
  <si>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</si>
  <si>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</si>
  <si>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</si>
  <si>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</si>
  <si>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</si>
  <si>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</si>
  <si>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</si>
  <si>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</si>
  <si>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</si>
  <si>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</si>
  <si>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</si>
  <si>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</si>
  <si>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</si>
  <si>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</si>
  <si>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</si>
  <si>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</si>
  <si>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</si>
  <si>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</si>
  <si>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</si>
  <si>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</si>
  <si>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</si>
  <si>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</si>
  <si>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</si>
  <si>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</si>
  <si>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</si>
  <si>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</si>
  <si>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</si>
  <si>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</si>
  <si>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</si>
  <si>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</si>
  <si>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</si>
  <si>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</si>
  <si>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</si>
  <si>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</si>
  <si>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</si>
  <si>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</si>
  <si>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</si>
  <si>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</si>
  <si>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</si>
  <si>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</si>
  <si>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</si>
  <si>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</si>
  <si>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</si>
  <si>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</si>
  <si>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</si>
  <si>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</si>
  <si>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</si>
  <si>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</si>
  <si>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</si>
  <si>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</si>
  <si>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</si>
  <si>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</si>
  <si>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</si>
  <si>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</si>
  <si>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</si>
  <si>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</si>
  <si>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</si>
  <si>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</si>
  <si>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</si>
  <si>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</si>
  <si>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</si>
  <si>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</si>
  <si>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</si>
  <si>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</si>
  <si>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</si>
  <si>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</si>
  <si>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</si>
  <si>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</si>
  <si>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</si>
  <si>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</si>
  <si>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</si>
  <si>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</si>
  <si>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</si>
  <si>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</si>
  <si>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</si>
  <si>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</si>
  <si>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</si>
  <si>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</si>
  <si>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</si>
  <si>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</si>
  <si>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</si>
  <si>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</si>
  <si>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</si>
  <si>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</si>
  <si>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</si>
  <si>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</si>
  <si>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</si>
  <si>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</si>
  <si>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</si>
  <si>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</si>
  <si>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</si>
  <si>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</si>
  <si>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</si>
  <si>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</si>
  <si>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</si>
  <si>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</si>
  <si>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</si>
  <si>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</si>
  <si>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</si>
  <si>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</si>
  <si>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</si>
  <si>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</si>
  <si>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</si>
  <si>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</si>
  <si>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</si>
  <si>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</si>
  <si>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</si>
  <si>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</si>
  <si>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</si>
  <si>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</si>
  <si>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</si>
  <si>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</si>
  <si>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</si>
  <si>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</si>
  <si>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</si>
  <si>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</si>
  <si>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</si>
  <si>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</si>
  <si>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</si>
  <si>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</si>
  <si>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</si>
  <si>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</si>
  <si>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</si>
  <si>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</si>
  <si>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</si>
  <si>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</si>
  <si>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</si>
  <si>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</si>
  <si>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</si>
  <si>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</si>
  <si>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</si>
  <si>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</si>
  <si>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</si>
  <si>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</si>
  <si>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</si>
  <si>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</si>
  <si>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</si>
  <si>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</si>
  <si>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</si>
  <si>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</si>
  <si>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</si>
  <si>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</si>
  <si>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</si>
  <si>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</si>
  <si>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</si>
  <si>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</si>
  <si>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</si>
  <si>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</si>
  <si>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</si>
  <si>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</si>
  <si>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</si>
  <si>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</si>
  <si>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</si>
  <si>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</si>
  <si>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</si>
  <si>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</si>
  <si>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</si>
  <si>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</si>
  <si>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</si>
  <si>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</si>
  <si>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</si>
  <si>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</si>
  <si>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</si>
  <si>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</si>
  <si>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</si>
  <si>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</si>
  <si>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</si>
  <si>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</si>
  <si>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</si>
  <si>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</si>
  <si>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</si>
  <si>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</si>
  <si>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</si>
  <si>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</si>
  <si>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</si>
  <si>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</si>
  <si>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</si>
  <si>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</si>
  <si>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</si>
  <si>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</si>
  <si>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</si>
  <si>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</si>
  <si>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</si>
  <si>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</si>
  <si>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</si>
  <si>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</si>
  <si>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</si>
  <si>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</si>
  <si>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</si>
  <si>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</si>
  <si>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</si>
  <si>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</si>
  <si>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</si>
  <si>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</si>
  <si>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</si>
  <si>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</si>
  <si>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</si>
  <si>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</si>
  <si>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</si>
  <si>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</si>
  <si>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</si>
  <si>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</si>
  <si>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</si>
  <si>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</si>
  <si>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</si>
  <si>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</si>
  <si>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</si>
  <si>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</si>
  <si>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</si>
  <si>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</si>
  <si>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</si>
  <si>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</si>
  <si>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</si>
  <si>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</si>
  <si>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</si>
  <si>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</si>
  <si>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</si>
  <si>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</si>
  <si>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</si>
  <si>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</si>
  <si>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</si>
  <si>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</si>
  <si>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</si>
  <si>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</si>
  <si>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</si>
  <si>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</si>
  <si>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</si>
  <si>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</si>
  <si>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</si>
  <si>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</si>
  <si>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</si>
  <si>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</si>
  <si>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</si>
  <si>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</si>
  <si>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</si>
  <si>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</si>
  <si>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</si>
  <si>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</si>
  <si>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</si>
  <si>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</si>
  <si>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</si>
  <si>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</si>
  <si>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</si>
  <si>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</si>
  <si>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</si>
  <si>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</si>
  <si>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</si>
  <si>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</si>
  <si>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</si>
  <si>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</si>
  <si>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</si>
  <si>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</si>
  <si>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</si>
  <si>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</si>
  <si>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</si>
  <si>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</si>
  <si>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</si>
  <si>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</si>
  <si>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</si>
  <si>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</si>
  <si>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</si>
  <si>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</si>
  <si>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</si>
  <si>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</si>
  <si>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</si>
  <si>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</si>
  <si>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</si>
  <si>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</si>
  <si>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</si>
  <si>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</si>
  <si>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</si>
  <si>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</si>
  <si>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</si>
  <si>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</si>
  <si>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</si>
  <si>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</si>
  <si>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</si>
  <si>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</si>
  <si>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</si>
  <si>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</si>
  <si>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</si>
  <si>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</si>
  <si>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</si>
  <si>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</si>
  <si>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</si>
  <si>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</si>
  <si>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</si>
  <si>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</si>
  <si>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</si>
  <si>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</si>
  <si>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</si>
  <si>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</si>
  <si>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</si>
  <si>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</si>
  <si>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</si>
  <si>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</si>
  <si>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</si>
  <si>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</si>
  <si>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</si>
  <si>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</si>
  <si>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</si>
  <si>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</si>
  <si>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</si>
  <si>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</si>
  <si>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</si>
  <si>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</si>
  <si>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</si>
  <si>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</si>
  <si>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</si>
  <si>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</si>
  <si>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</si>
  <si>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</si>
  <si>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</si>
  <si>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</si>
  <si>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</si>
  <si>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</si>
  <si>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</si>
  <si>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</si>
  <si>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</si>
  <si>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</si>
  <si>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</si>
  <si>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</si>
  <si>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</si>
  <si>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</si>
  <si>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</si>
  <si>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</si>
  <si>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</si>
  <si>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</si>
  <si>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</si>
  <si>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</si>
  <si>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</si>
  <si>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</si>
  <si>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</si>
  <si>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</si>
  <si>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</si>
  <si>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</si>
  <si>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</si>
  <si>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</si>
  <si>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</si>
  <si>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</si>
  <si>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</si>
  <si>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</si>
  <si>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</si>
  <si>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</si>
  <si>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</si>
  <si>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</si>
  <si>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</si>
  <si>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</si>
  <si>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</si>
  <si>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</si>
  <si>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</si>
  <si>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</si>
  <si>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</si>
  <si>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</si>
  <si>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</si>
  <si>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</si>
  <si>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</si>
  <si>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</si>
  <si>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</si>
  <si>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</si>
  <si>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</si>
  <si>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</si>
  <si>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</si>
  <si>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</si>
  <si>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</si>
  <si>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</si>
  <si>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</si>
  <si>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</si>
  <si>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</si>
  <si>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</si>
  <si>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</si>
  <si>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</si>
  <si>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</si>
  <si>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</si>
  <si>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</si>
  <si>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</si>
  <si>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</si>
  <si>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</si>
  <si>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</si>
  <si>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</si>
  <si>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</si>
  <si>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</si>
  <si>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</si>
  <si>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</si>
  <si>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</si>
  <si>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</si>
  <si>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</si>
  <si>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</si>
  <si>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</si>
  <si>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</si>
  <si>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</si>
  <si>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</si>
  <si>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</si>
  <si>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</si>
  <si>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</si>
  <si>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</si>
  <si>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</si>
  <si>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</si>
  <si>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</si>
  <si>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</si>
  <si>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</si>
  <si>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</si>
  <si>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</si>
  <si>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</si>
  <si>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</si>
  <si>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</si>
  <si>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</si>
  <si>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</si>
  <si>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</si>
  <si>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</si>
  <si>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</si>
  <si>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</si>
  <si>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</si>
  <si>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</si>
  <si>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</si>
  <si>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</si>
  <si>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</si>
  <si>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</si>
  <si>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</si>
  <si>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</si>
  <si>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</si>
  <si>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</si>
  <si>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</si>
  <si>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</si>
  <si>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</si>
  <si>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</si>
  <si>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</si>
  <si>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</si>
  <si>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</si>
  <si>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</si>
  <si>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</si>
  <si>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</si>
  <si>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</si>
  <si>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</si>
  <si>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</si>
  <si>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</si>
  <si>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</si>
  <si>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</si>
  <si>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</si>
  <si>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</si>
  <si>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</si>
  <si>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</si>
  <si>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</si>
  <si>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</si>
  <si>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</si>
  <si>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</si>
  <si>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</si>
  <si>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</si>
  <si>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</si>
  <si>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</si>
  <si>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</si>
  <si>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</si>
  <si>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</si>
  <si>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</si>
  <si>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</si>
  <si>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</si>
  <si>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</si>
  <si>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</si>
  <si>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</si>
  <si>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</si>
  <si>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</si>
  <si>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</si>
  <si>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</si>
  <si>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</si>
  <si>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</si>
  <si>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</si>
  <si>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</si>
  <si>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</si>
  <si>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</si>
  <si>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</si>
  <si>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</si>
  <si>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</si>
  <si>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</si>
  <si>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</si>
  <si>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</si>
  <si>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</si>
  <si>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</si>
  <si>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</si>
  <si>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</si>
  <si>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</si>
  <si>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</si>
  <si>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</si>
  <si>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</si>
  <si>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</si>
  <si>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</si>
  <si>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</si>
  <si>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</si>
  <si>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</si>
  <si>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</si>
  <si>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</si>
  <si>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</si>
  <si>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</si>
  <si>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</si>
  <si>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</si>
  <si>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</si>
  <si>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</si>
  <si>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</si>
  <si>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</si>
  <si>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</si>
  <si>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</si>
  <si>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</si>
  <si>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</si>
  <si>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</si>
  <si>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</si>
  <si>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</si>
  <si>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</si>
  <si>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</si>
  <si>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</si>
  <si>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</si>
  <si>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</si>
  <si>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</si>
  <si>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</si>
  <si>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</si>
  <si>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</si>
  <si>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</si>
  <si>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</si>
  <si>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</si>
  <si>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</si>
  <si>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</si>
  <si>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</si>
  <si>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</si>
  <si>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</si>
  <si>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</si>
  <si>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</si>
  <si>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</si>
  <si>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</si>
  <si>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</si>
  <si>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</si>
  <si>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</si>
  <si>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</si>
  <si>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</si>
  <si>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</si>
  <si>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</si>
  <si>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</si>
  <si>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</si>
  <si>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</si>
  <si>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</si>
  <si>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</si>
  <si>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</si>
  <si>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</si>
  <si>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</si>
  <si>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</si>
  <si>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</si>
  <si>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</si>
  <si>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</si>
  <si>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</si>
  <si>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</si>
  <si>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</si>
  <si>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</si>
  <si>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</si>
  <si>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</si>
  <si>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</si>
  <si>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</si>
  <si>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</si>
  <si>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</si>
  <si>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</si>
  <si>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</si>
  <si>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</si>
  <si>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</si>
  <si>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</si>
  <si>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</si>
  <si>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</si>
  <si>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</si>
  <si>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</si>
  <si>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</si>
  <si>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</si>
  <si>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</si>
  <si>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</si>
  <si>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</si>
  <si>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</si>
  <si>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</si>
  <si>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</si>
  <si>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</si>
  <si>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</si>
  <si>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</si>
  <si>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</si>
  <si>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</si>
  <si>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</si>
  <si>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</si>
  <si>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</si>
  <si>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</si>
  <si>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</si>
  <si>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</si>
  <si>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</si>
  <si>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</si>
  <si>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</si>
  <si>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</si>
  <si>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</si>
  <si>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</si>
  <si>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</si>
  <si>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</si>
  <si>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</si>
  <si>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</si>
  <si>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</si>
  <si>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</si>
  <si>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</si>
  <si>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</si>
  <si>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</si>
  <si>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</si>
  <si>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</si>
  <si>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</si>
  <si>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</si>
  <si>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</si>
  <si>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</si>
  <si>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</si>
  <si>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</si>
  <si>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</si>
  <si>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</si>
  <si>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</si>
  <si>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</si>
  <si>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</si>
  <si>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</si>
  <si>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</si>
  <si>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</si>
  <si>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</si>
  <si>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</si>
  <si>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</si>
  <si>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</si>
  <si>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</si>
  <si>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</si>
  <si>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</si>
  <si>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</si>
  <si>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</si>
  <si>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</si>
  <si>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</si>
  <si>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</si>
  <si>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</si>
  <si>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</si>
  <si>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</si>
  <si>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</si>
  <si>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</si>
  <si>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</si>
  <si>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</si>
  <si>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</si>
  <si>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</si>
  <si>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</si>
  <si>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</si>
  <si>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</si>
  <si>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</si>
  <si>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</si>
  <si>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</si>
  <si>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</si>
  <si>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</si>
  <si>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</si>
  <si>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</si>
  <si>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</si>
  <si>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</si>
  <si>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</si>
  <si>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</si>
  <si>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</si>
  <si>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</si>
  <si>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</si>
  <si>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</si>
  <si>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</si>
  <si>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</si>
  <si>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</si>
  <si>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</si>
  <si>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</si>
  <si>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</si>
  <si>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</si>
  <si>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</si>
  <si>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</si>
  <si>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</si>
  <si>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</si>
  <si>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</si>
  <si>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</si>
  <si>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</si>
  <si>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</si>
  <si>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</si>
  <si>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</si>
  <si>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</si>
  <si>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</si>
  <si>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</si>
  <si>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</si>
  <si>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</si>
  <si>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</si>
  <si>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</si>
  <si>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</si>
  <si>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</si>
  <si>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</si>
  <si>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</si>
  <si>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</si>
  <si>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</si>
  <si>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</si>
  <si>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</si>
  <si>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</si>
  <si>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</si>
  <si>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</si>
  <si>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</si>
  <si>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</si>
  <si>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</si>
  <si>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</si>
  <si>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</si>
  <si>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</si>
  <si>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</si>
  <si>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</si>
  <si>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</si>
  <si>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</si>
  <si>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</si>
  <si>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</si>
  <si>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</si>
  <si>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</si>
  <si>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</si>
  <si>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</si>
  <si>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</si>
  <si>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</si>
  <si>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</si>
  <si>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</si>
  <si>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</si>
  <si>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</si>
  <si>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</si>
  <si>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</si>
  <si>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</si>
  <si>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</si>
  <si>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</si>
  <si>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</si>
  <si>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</si>
  <si>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</si>
  <si>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</si>
  <si>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</si>
  <si>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</si>
  <si>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</si>
  <si>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</si>
  <si>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</si>
  <si>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</si>
  <si>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</si>
  <si>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</si>
  <si>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</si>
  <si>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</si>
  <si>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</si>
  <si>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</si>
  <si>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</si>
  <si>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</si>
  <si>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</si>
  <si>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</si>
  <si>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</si>
  <si>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</si>
  <si>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</si>
  <si>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</si>
  <si>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</si>
  <si>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</si>
  <si>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</si>
  <si>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</si>
  <si>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</si>
  <si>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</si>
  <si>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</si>
  <si>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</si>
  <si>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</si>
  <si>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</si>
  <si>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</si>
  <si>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</si>
  <si>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</si>
  <si>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</si>
  <si>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</si>
  <si>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</si>
  <si>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</si>
  <si>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</si>
  <si>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</si>
  <si>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</si>
  <si>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</si>
  <si>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</si>
  <si>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</si>
  <si>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</si>
  <si>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</si>
  <si>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</si>
  <si>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</si>
  <si>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</si>
  <si>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</si>
  <si>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</si>
  <si>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</si>
  <si>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</si>
  <si>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</si>
  <si>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</si>
  <si>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</si>
  <si>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</si>
  <si>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</si>
  <si>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</si>
  <si>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</si>
  <si>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</si>
  <si>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</si>
  <si>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</si>
  <si>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</si>
  <si>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</si>
  <si>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</si>
  <si>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</si>
  <si>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</si>
  <si>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</si>
  <si>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</si>
  <si>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</si>
  <si>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</si>
  <si>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</si>
  <si>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</si>
  <si>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</si>
  <si>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</si>
  <si>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</si>
  <si>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</si>
  <si>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</si>
  <si>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</si>
  <si>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</si>
  <si>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</si>
  <si>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</si>
  <si>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</si>
  <si>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</si>
  <si>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</si>
  <si>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</si>
  <si>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</si>
  <si>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</si>
  <si>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</si>
  <si>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</si>
  <si>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</si>
  <si>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</si>
  <si>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</si>
  <si>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</si>
  <si>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</si>
  <si>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</si>
  <si>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</si>
  <si>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</si>
  <si>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</si>
  <si>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</si>
  <si>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</si>
  <si>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</si>
  <si>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</si>
  <si>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</si>
  <si>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</si>
  <si>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</si>
  <si>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</si>
  <si>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</si>
  <si>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</si>
  <si>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</si>
  <si>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</si>
  <si>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</si>
  <si>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</si>
  <si>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</si>
  <si>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</si>
  <si>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</si>
  <si>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</si>
  <si>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</si>
  <si>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</si>
  <si>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</si>
  <si>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</si>
  <si>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</si>
  <si>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</si>
  <si>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</si>
  <si>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</si>
  <si>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</si>
  <si>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</si>
  <si>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</si>
  <si>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</si>
  <si>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</si>
  <si>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</si>
  <si>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</si>
  <si>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</si>
  <si>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</si>
  <si>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</si>
  <si>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</si>
  <si>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</si>
  <si>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</si>
  <si>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</si>
  <si>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</si>
  <si>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</si>
  <si>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</si>
  <si>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</si>
  <si>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</si>
  <si>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</si>
  <si>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</si>
  <si>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</si>
  <si>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</si>
  <si>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</si>
  <si>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</si>
  <si>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</si>
  <si>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</si>
  <si>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</si>
  <si>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</si>
  <si>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</si>
  <si>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</si>
  <si>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</si>
  <si>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</si>
  <si>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</si>
  <si>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</si>
  <si>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</si>
  <si>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</si>
  <si>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</si>
  <si>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</si>
  <si>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</si>
  <si>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</si>
  <si>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</si>
  <si>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</si>
  <si>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</si>
  <si>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</si>
  <si>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</si>
  <si>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</si>
  <si>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</si>
  <si>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</si>
  <si>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</si>
  <si>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</si>
  <si>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</si>
  <si>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</si>
  <si>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</si>
  <si>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</si>
  <si>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</si>
  <si>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</si>
  <si>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</si>
  <si>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</si>
  <si>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</si>
  <si>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</si>
  <si>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</si>
  <si>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</si>
  <si>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</si>
  <si>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</si>
  <si>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</si>
  <si>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</si>
  <si>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</si>
  <si>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</si>
  <si>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</si>
  <si>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</si>
  <si>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</si>
  <si>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</si>
  <si>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</si>
  <si>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</si>
  <si>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</si>
  <si>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</si>
  <si>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</si>
  <si>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</si>
  <si>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</si>
  <si>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</si>
  <si>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</si>
  <si>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</si>
  <si>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</si>
  <si>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</si>
  <si>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</si>
  <si>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</si>
  <si>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</si>
  <si>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</si>
  <si>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</si>
  <si>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</si>
  <si>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</si>
  <si>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</si>
  <si>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</si>
  <si>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</si>
  <si>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</si>
  <si>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</si>
  <si>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</si>
  <si>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</si>
  <si>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</si>
  <si>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</si>
  <si>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</si>
  <si>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</si>
  <si>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</si>
  <si>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</si>
  <si>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</si>
  <si>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</si>
  <si>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</si>
  <si>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</si>
  <si>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</si>
  <si>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</si>
  <si>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</si>
  <si>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</si>
  <si>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</si>
  <si>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</si>
  <si>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</si>
  <si>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</si>
  <si>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</si>
  <si>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</si>
  <si>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</si>
  <si>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</si>
  <si>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</si>
  <si>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</si>
  <si>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</si>
  <si>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</si>
  <si>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</si>
  <si>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</si>
  <si>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</si>
  <si>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</si>
  <si>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</si>
  <si>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</si>
  <si>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</si>
  <si>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</si>
  <si>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</si>
  <si>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</si>
  <si>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</si>
  <si>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</si>
  <si>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</si>
  <si>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</si>
  <si>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</si>
  <si>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</si>
  <si>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</si>
  <si>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</si>
  <si>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</si>
  <si>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</si>
  <si>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</si>
  <si>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</si>
  <si>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</si>
  <si>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</si>
  <si>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</si>
  <si>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</si>
  <si>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</si>
  <si>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</si>
  <si>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</si>
  <si>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</si>
  <si>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</si>
  <si>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</si>
  <si>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</si>
  <si>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</si>
  <si>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</si>
  <si>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</si>
  <si>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</si>
  <si>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</si>
  <si>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</si>
  <si>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</si>
  <si>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</si>
  <si>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</si>
  <si>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</si>
  <si>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</si>
  <si>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</si>
  <si>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</si>
  <si>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</si>
  <si>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</si>
  <si>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</si>
  <si>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</si>
  <si>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</si>
  <si>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</si>
  <si>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</si>
  <si>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</si>
  <si>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</si>
  <si>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</si>
  <si>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</si>
  <si>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</si>
  <si>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</si>
  <si>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</si>
  <si>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</si>
  <si>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</si>
  <si>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</si>
  <si>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</si>
  <si>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</si>
  <si>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</si>
  <si>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</si>
  <si>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</si>
  <si>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</si>
  <si>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</si>
  <si>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</si>
  <si>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</si>
  <si>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</si>
  <si>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</si>
  <si>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</si>
  <si>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</si>
  <si>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</si>
  <si>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</si>
  <si>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</si>
  <si>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</si>
  <si>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</si>
  <si>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</si>
  <si>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</si>
  <si>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</si>
  <si>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</si>
  <si>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</si>
  <si>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</si>
  <si>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</si>
  <si>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</si>
  <si>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</si>
  <si>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</si>
  <si>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</si>
  <si>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</si>
  <si>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</si>
  <si>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</si>
  <si>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</si>
  <si>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</si>
  <si>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</si>
  <si>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</si>
  <si>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</si>
  <si>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</si>
  <si>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</si>
  <si>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</si>
  <si>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</si>
  <si>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</si>
  <si>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</si>
  <si>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</si>
  <si>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</si>
  <si>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</si>
  <si>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</si>
  <si>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</si>
  <si>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</si>
  <si>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</si>
  <si>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</si>
  <si>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</si>
  <si>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</si>
  <si>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</si>
  <si>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</si>
  <si>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</si>
  <si>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</si>
  <si>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</si>
  <si>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</si>
  <si>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</si>
  <si>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</si>
  <si>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</si>
  <si>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</si>
  <si>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</si>
  <si>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</si>
  <si>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</si>
  <si>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</si>
  <si>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</si>
  <si>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</si>
  <si>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</si>
  <si>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</si>
  <si>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</si>
  <si>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</si>
  <si>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</si>
  <si>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</si>
  <si>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</si>
  <si>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</si>
  <si>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</si>
  <si>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</si>
  <si>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</si>
  <si>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</si>
  <si>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</si>
  <si>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</si>
  <si>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</si>
  <si>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</si>
  <si>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</si>
  <si>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</si>
  <si>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</si>
  <si>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</si>
  <si>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</si>
  <si>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</si>
  <si>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</si>
  <si>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</si>
  <si>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</si>
  <si>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</si>
  <si>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</si>
  <si>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</si>
  <si>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</si>
  <si>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</si>
  <si>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</si>
  <si>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</si>
  <si>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</si>
  <si>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</si>
  <si>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</si>
  <si>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</si>
  <si>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</si>
  <si>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</si>
  <si>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</si>
  <si>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</si>
  <si>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</si>
  <si>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</si>
  <si>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</si>
  <si>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</si>
  <si>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</si>
  <si>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</si>
  <si>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</si>
  <si>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</si>
  <si>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</si>
  <si>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</si>
  <si>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</si>
  <si>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</si>
  <si>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</si>
  <si>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</si>
  <si>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</si>
  <si>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</si>
  <si>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</si>
  <si>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</si>
  <si>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</si>
  <si>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</si>
  <si>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</si>
  <si>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</si>
  <si>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</si>
  <si>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</si>
  <si>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</si>
  <si>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</si>
  <si>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</si>
  <si>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</si>
  <si>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</si>
  <si>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</si>
  <si>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</si>
  <si>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</si>
  <si>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</si>
  <si>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</si>
  <si>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</si>
  <si>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</si>
  <si>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</si>
  <si>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</si>
  <si>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</si>
  <si>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</si>
  <si>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</si>
  <si>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</si>
  <si>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</si>
  <si>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</si>
  <si>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</si>
  <si>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</si>
  <si>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</si>
  <si>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</si>
  <si>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</si>
  <si>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</si>
  <si>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</si>
  <si>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</si>
  <si>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</si>
  <si>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</si>
  <si>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</si>
  <si>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</si>
  <si>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</si>
  <si>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</si>
  <si>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</si>
  <si>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</si>
  <si>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</si>
  <si>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</si>
  <si>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</si>
  <si>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</si>
  <si>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</si>
  <si>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</si>
  <si>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</si>
  <si>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</si>
  <si>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</si>
  <si>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</si>
  <si>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</si>
  <si>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</si>
  <si>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</si>
  <si>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</si>
  <si>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</si>
  <si>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</si>
  <si>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</si>
  <si>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</si>
  <si>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</si>
  <si>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</si>
  <si>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</si>
  <si>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</si>
  <si>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</si>
  <si>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</si>
  <si>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</si>
  <si>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</si>
  <si>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</si>
  <si>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</si>
  <si>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</si>
  <si>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</si>
  <si>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</si>
  <si>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</si>
  <si>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</si>
  <si>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</si>
  <si>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</si>
  <si>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</si>
  <si>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</si>
  <si>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</si>
  <si>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</si>
  <si>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</si>
  <si>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</si>
  <si>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</si>
  <si>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</si>
  <si>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</si>
  <si>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</si>
  <si>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</si>
  <si>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</si>
  <si>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</si>
  <si>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</si>
  <si>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</si>
  <si>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</si>
  <si>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</si>
  <si>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</si>
  <si>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</si>
  <si>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</si>
  <si>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</si>
  <si>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</si>
  <si>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</si>
  <si>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</si>
  <si>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</si>
  <si>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</si>
  <si>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</si>
  <si>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</si>
  <si>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</si>
  <si>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</si>
  <si>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</si>
  <si>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</si>
  <si>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</si>
  <si>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</si>
  <si>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</si>
  <si>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</si>
  <si>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</si>
  <si>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</si>
  <si>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</si>
  <si>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</si>
  <si>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</si>
  <si>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</si>
  <si>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</si>
  <si>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</si>
  <si>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</si>
  <si>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</si>
  <si>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</si>
  <si>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</si>
  <si>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</si>
  <si>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</si>
  <si>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</si>
  <si>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</si>
  <si>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</si>
  <si>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</si>
  <si>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</si>
  <si>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</si>
  <si>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</si>
  <si>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</si>
  <si>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</si>
  <si>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</si>
  <si>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</si>
  <si>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</si>
  <si>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</si>
  <si>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</si>
  <si>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</si>
  <si>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</si>
  <si>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</si>
  <si>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</si>
  <si>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</si>
  <si>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</si>
  <si>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</si>
  <si>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</si>
  <si>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</si>
  <si>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</si>
  <si>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</si>
  <si>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</si>
  <si>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</si>
  <si>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</si>
  <si>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</si>
  <si>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</si>
  <si>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</si>
  <si>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</si>
  <si>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</si>
  <si>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</si>
  <si>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</si>
  <si>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</si>
  <si>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</si>
  <si>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</si>
  <si>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</si>
  <si>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</si>
  <si>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</si>
  <si>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</si>
  <si>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</si>
  <si>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</si>
  <si>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</si>
  <si>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</si>
  <si>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</si>
  <si>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</si>
  <si>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</si>
  <si>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</si>
  <si>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</si>
  <si>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</si>
  <si>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</si>
  <si>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</si>
  <si>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</si>
  <si>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</si>
  <si>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</si>
  <si>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</si>
  <si>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</si>
  <si>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</si>
  <si>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</si>
  <si>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</si>
  <si>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</si>
  <si>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</si>
  <si>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</si>
  <si>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</si>
  <si>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</si>
  <si>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</si>
  <si>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</si>
  <si>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</si>
  <si>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</si>
  <si>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</si>
  <si>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</si>
  <si>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</si>
  <si>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</si>
  <si>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</si>
  <si>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</si>
  <si>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</si>
  <si>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</si>
  <si>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</si>
  <si>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</si>
  <si>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</si>
  <si>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</si>
  <si>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</si>
  <si>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</si>
  <si>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</si>
  <si>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</si>
  <si>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</si>
  <si>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</si>
  <si>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</si>
  <si>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</si>
  <si>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</si>
  <si>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</si>
  <si>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</si>
  <si>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</si>
  <si>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</si>
  <si>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</si>
  <si>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</si>
  <si>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</si>
  <si>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</si>
  <si>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</si>
  <si>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</si>
  <si>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</si>
  <si>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</si>
  <si>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</si>
  <si>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</si>
  <si>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</si>
  <si>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</si>
  <si>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</si>
  <si>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</si>
  <si>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</si>
  <si>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</si>
  <si>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</si>
  <si>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</si>
  <si>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</si>
  <si>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</si>
  <si>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</si>
  <si>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</si>
  <si>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</si>
  <si>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</si>
  <si>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</si>
  <si>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</si>
  <si>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</si>
  <si>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</si>
  <si>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</si>
  <si>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</si>
  <si>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</si>
  <si>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</si>
  <si>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</si>
  <si>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</si>
  <si>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</si>
  <si>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</si>
  <si>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</si>
  <si>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</si>
  <si>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</si>
  <si>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</si>
  <si>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</si>
  <si>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</si>
  <si>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</si>
  <si>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</si>
  <si>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</si>
  <si>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</si>
  <si>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</si>
  <si>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</si>
  <si>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</si>
  <si>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</si>
  <si>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</si>
  <si>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</si>
  <si>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</si>
  <si>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</si>
  <si>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</si>
  <si>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</si>
  <si>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</si>
  <si>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</si>
  <si>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</si>
  <si>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</si>
  <si>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</si>
  <si>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</si>
  <si>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</si>
  <si>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</si>
  <si>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</si>
  <si>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</si>
  <si>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</si>
  <si>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</si>
  <si>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</si>
  <si>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</si>
  <si>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</si>
  <si>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</si>
  <si>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</si>
  <si>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</si>
  <si>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</si>
  <si>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</si>
  <si>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</si>
  <si>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</si>
  <si>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</si>
  <si>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</si>
  <si>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</si>
  <si>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</si>
  <si>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</si>
  <si>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</si>
  <si>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</si>
  <si>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</si>
  <si>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</si>
  <si>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</si>
  <si>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</si>
  <si>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</si>
  <si>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</si>
  <si>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</si>
  <si>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</si>
  <si>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</si>
  <si>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</si>
  <si>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</si>
  <si>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</si>
  <si>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</si>
  <si>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</si>
  <si>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</si>
  <si>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</si>
  <si>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</si>
  <si>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</si>
  <si>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</si>
  <si>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</si>
  <si>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</si>
  <si>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</si>
  <si>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</si>
  <si>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</si>
  <si>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</si>
  <si>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</si>
  <si>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</si>
  <si>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</si>
  <si>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</si>
  <si>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</si>
  <si>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</si>
  <si>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</si>
  <si>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</si>
  <si>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</si>
  <si>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</si>
  <si>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</si>
  <si>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</si>
  <si>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</si>
  <si>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</si>
  <si>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</si>
  <si>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</si>
  <si>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</si>
  <si>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</si>
  <si>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</si>
  <si>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</si>
  <si>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</si>
  <si>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</si>
  <si>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</si>
  <si>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</si>
  <si>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</si>
  <si>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</si>
  <si>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</si>
  <si>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</si>
  <si>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</si>
  <si>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</si>
  <si>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</si>
  <si>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</si>
  <si>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</si>
  <si>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</si>
  <si>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</si>
  <si>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</si>
  <si>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</si>
  <si>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</si>
  <si>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</si>
  <si>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</si>
  <si>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</si>
  <si>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</si>
  <si>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</si>
  <si>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</si>
  <si>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</si>
  <si>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</si>
  <si>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</si>
  <si>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</si>
  <si>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</si>
  <si>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</si>
  <si>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</si>
  <si>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</si>
  <si>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</si>
  <si>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</si>
  <si>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</si>
  <si>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</si>
  <si>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</si>
  <si>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</si>
  <si>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</si>
  <si>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</si>
  <si>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</si>
  <si>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</si>
  <si>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</si>
  <si>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</si>
  <si>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</si>
  <si>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</si>
  <si>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</si>
  <si>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</si>
  <si>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</si>
  <si>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</si>
  <si>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</si>
  <si>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</si>
  <si>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</si>
  <si>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</si>
  <si>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</si>
  <si>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</si>
  <si>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</si>
  <si>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</si>
  <si>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</si>
  <si>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</si>
  <si>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</si>
  <si>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</si>
  <si>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</si>
  <si>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</si>
  <si>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</si>
  <si>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</si>
  <si>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</si>
  <si>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</si>
  <si>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</si>
  <si>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</si>
  <si>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</si>
  <si>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</si>
  <si>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</si>
  <si>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</si>
  <si>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</si>
  <si>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</si>
  <si>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</si>
  <si>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</si>
  <si>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</si>
  <si>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</si>
  <si>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</si>
  <si>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</si>
  <si>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</si>
  <si>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</si>
  <si>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</si>
  <si>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</si>
  <si>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</si>
  <si>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</si>
  <si>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</si>
  <si>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</si>
  <si>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</si>
  <si>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</si>
  <si>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</si>
  <si>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</si>
  <si>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</si>
  <si>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</si>
  <si>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</si>
  <si>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</si>
  <si>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</si>
  <si>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</si>
  <si>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</si>
  <si>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</si>
  <si>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</si>
  <si>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</si>
  <si>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</si>
  <si>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</si>
  <si>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</si>
  <si>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</si>
  <si>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</si>
  <si>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</si>
  <si>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</si>
  <si>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</si>
  <si>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</si>
  <si>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</si>
  <si>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</si>
  <si>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</si>
  <si>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</si>
  <si>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</si>
  <si>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</si>
  <si>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</si>
  <si>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</si>
  <si>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</si>
  <si>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</si>
  <si>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</si>
  <si>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</si>
  <si>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</si>
  <si>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</si>
  <si>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</si>
  <si>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</si>
  <si>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</si>
  <si>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</si>
  <si>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</si>
  <si>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</si>
  <si>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</si>
  <si>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</si>
  <si>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</si>
  <si>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</si>
  <si>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</si>
  <si>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</si>
  <si>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</si>
  <si>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</si>
  <si>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</si>
  <si>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</si>
  <si>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</si>
  <si>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</si>
  <si>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</si>
  <si>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</si>
  <si>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</si>
  <si>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</si>
  <si>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</si>
  <si>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</si>
  <si>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</si>
  <si>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</si>
  <si>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</si>
  <si>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</si>
  <si>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</si>
  <si>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</si>
  <si>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</si>
  <si>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</si>
  <si>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</si>
  <si>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</si>
  <si>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</si>
  <si>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</si>
  <si>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</si>
  <si>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</si>
  <si>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</si>
  <si>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</si>
  <si>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</si>
  <si>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</si>
  <si>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</si>
  <si>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</si>
  <si>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</si>
  <si>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</si>
  <si>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</si>
  <si>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</si>
  <si>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</si>
  <si>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</si>
  <si>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</si>
  <si>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</si>
  <si>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</si>
  <si>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</si>
  <si>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</si>
  <si>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</si>
  <si>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</si>
  <si>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</si>
  <si>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</si>
  <si>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</si>
  <si>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</si>
  <si>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</si>
  <si>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</si>
  <si>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</si>
  <si>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</si>
  <si>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</si>
  <si>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</si>
  <si>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</si>
  <si>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</si>
  <si>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</si>
  <si>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</si>
  <si>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</si>
  <si>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</si>
  <si>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</si>
  <si>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</si>
  <si>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</si>
  <si>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</si>
  <si>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</si>
  <si>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</si>
  <si>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</si>
  <si>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</si>
  <si>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</si>
  <si>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</si>
  <si>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</si>
  <si>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</si>
  <si>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</si>
  <si>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</si>
  <si>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</si>
  <si>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</si>
  <si>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</si>
  <si>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</si>
  <si>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</si>
  <si>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</si>
  <si>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</si>
  <si>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</si>
  <si>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</si>
  <si>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</si>
  <si>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</si>
  <si>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</si>
  <si>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</si>
  <si>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</si>
  <si>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</si>
  <si>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</si>
  <si>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</si>
  <si>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</si>
  <si>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</si>
  <si>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</si>
  <si>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</si>
  <si>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</si>
  <si>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</si>
  <si>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</si>
  <si>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</si>
  <si>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</si>
  <si>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</si>
  <si>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</si>
  <si>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</si>
  <si>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</si>
  <si>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</si>
  <si>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</si>
  <si>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</si>
  <si>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</si>
  <si>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</si>
  <si>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</si>
  <si>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</si>
  <si>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</si>
  <si>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</si>
  <si>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</si>
  <si>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</si>
  <si>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</si>
  <si>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</si>
  <si>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</si>
  <si>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</si>
  <si>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</si>
  <si>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</si>
  <si>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</si>
  <si>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</si>
  <si>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</si>
  <si>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</si>
  <si>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</si>
  <si>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</si>
  <si>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</si>
  <si>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</si>
  <si>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</si>
  <si>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</si>
  <si>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</si>
  <si>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</si>
  <si>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</si>
  <si>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</si>
  <si>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</si>
  <si>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</si>
  <si>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</si>
  <si>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</si>
  <si>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</si>
  <si>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</si>
  <si>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</si>
  <si>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</si>
  <si>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</si>
  <si>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</si>
  <si>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</si>
  <si>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</si>
  <si>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</si>
  <si>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</si>
  <si>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</si>
  <si>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</si>
  <si>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</si>
  <si>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</si>
  <si>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</si>
  <si>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</si>
  <si>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</si>
  <si>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</si>
  <si>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</si>
  <si>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</si>
  <si>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</si>
  <si>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</si>
  <si>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</si>
  <si>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</si>
  <si>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</si>
  <si>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</si>
  <si>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</si>
  <si>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</si>
  <si>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</si>
  <si>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</si>
  <si>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</si>
  <si>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</si>
  <si>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</si>
  <si>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</si>
  <si>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</si>
  <si>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</si>
  <si>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</si>
  <si>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</si>
  <si>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</si>
  <si>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</si>
  <si>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</si>
  <si>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</si>
  <si>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</si>
  <si>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</si>
  <si>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</si>
  <si>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</si>
  <si>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</si>
  <si>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</si>
  <si>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</si>
  <si>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</si>
  <si>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</si>
  <si>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</si>
  <si>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</si>
  <si>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</si>
  <si>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</si>
  <si>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</si>
  <si>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</si>
  <si>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</si>
  <si>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</si>
  <si>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</si>
  <si>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</si>
  <si>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</si>
  <si>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</si>
  <si>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</si>
  <si>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</si>
  <si>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</si>
  <si>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</si>
  <si>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</si>
  <si>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</si>
  <si>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</si>
  <si>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</si>
  <si>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</si>
  <si>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</si>
  <si>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</si>
  <si>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</si>
  <si>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</si>
  <si>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</si>
  <si>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</si>
  <si>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</si>
  <si>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</si>
  <si>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</si>
  <si>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</si>
  <si>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</si>
  <si>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</si>
  <si>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</si>
  <si>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</si>
  <si>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</si>
  <si>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</si>
  <si>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</si>
  <si>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</si>
  <si>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</si>
  <si>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</si>
  <si>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</si>
  <si>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</si>
  <si>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</si>
  <si>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</si>
  <si>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</si>
  <si>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</si>
  <si>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</si>
  <si>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</si>
  <si>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</si>
  <si>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</si>
  <si>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</si>
  <si>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</si>
  <si>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</si>
  <si>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</si>
  <si>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</si>
  <si>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</si>
  <si>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</si>
  <si>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</si>
  <si>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</si>
  <si>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</si>
  <si>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</si>
  <si>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</si>
  <si>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</si>
  <si>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</si>
  <si>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</si>
  <si>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</si>
  <si>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</si>
  <si>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</si>
  <si>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</si>
  <si>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</si>
  <si>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</si>
  <si>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</si>
  <si>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</si>
  <si>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</si>
  <si>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</si>
  <si>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</si>
  <si>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</si>
  <si>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</si>
  <si>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</si>
  <si>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</si>
  <si>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</si>
  <si>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</si>
  <si>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</si>
  <si>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</si>
  <si>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</si>
  <si>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</si>
  <si>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</si>
  <si>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</si>
  <si>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</si>
  <si>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</si>
  <si>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</si>
  <si>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</si>
  <si>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</si>
  <si>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</si>
  <si>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</si>
  <si>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</si>
  <si>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</si>
  <si>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</si>
  <si>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</si>
  <si>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</si>
  <si>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</si>
  <si>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</si>
  <si>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</si>
  <si>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</si>
  <si>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</si>
  <si>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</si>
  <si>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</si>
  <si>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</si>
  <si>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</si>
  <si>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</si>
  <si>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</si>
  <si>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</si>
  <si>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</si>
  <si>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</si>
  <si>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</si>
  <si>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</si>
  <si>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</si>
  <si>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</si>
  <si>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</si>
  <si>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</si>
  <si>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</si>
  <si>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</si>
  <si>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</si>
  <si>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</si>
  <si>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</si>
  <si>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</si>
  <si>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</si>
  <si>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</si>
  <si>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</si>
  <si>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</si>
  <si>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</si>
  <si>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</si>
  <si>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</si>
  <si>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</si>
  <si>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</si>
  <si>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</si>
  <si>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</si>
  <si>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</si>
  <si>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</si>
  <si>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</si>
  <si>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</si>
  <si>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</si>
  <si>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</si>
  <si>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</si>
  <si>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</si>
  <si>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</si>
  <si>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</si>
  <si>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</si>
  <si>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</si>
  <si>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</si>
  <si>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</si>
  <si>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</si>
  <si>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</si>
  <si>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</si>
  <si>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</si>
  <si>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</si>
  <si>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</si>
  <si>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</si>
  <si>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</si>
  <si>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</si>
  <si>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</si>
  <si>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</si>
  <si>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</si>
  <si>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</si>
  <si>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</si>
  <si>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</si>
  <si>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</si>
  <si>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</si>
  <si>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</si>
  <si>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</si>
  <si>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</si>
  <si>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</si>
  <si>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</si>
  <si>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</si>
  <si>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</si>
  <si>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</si>
  <si>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</si>
  <si>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</si>
  <si>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</si>
  <si>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</si>
  <si>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</si>
  <si>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</si>
  <si>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</si>
  <si>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</si>
  <si>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</si>
  <si>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</si>
  <si>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</si>
  <si>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</si>
  <si>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</si>
  <si>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</si>
  <si>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</si>
  <si>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</si>
  <si>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</si>
  <si>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</si>
  <si>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</si>
  <si>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</si>
  <si>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</si>
  <si>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</si>
  <si>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</si>
  <si>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</si>
  <si>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</si>
  <si>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</si>
  <si>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</si>
  <si>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</si>
  <si>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</si>
  <si>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</si>
  <si>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</si>
  <si>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</si>
  <si>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</si>
  <si>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</si>
  <si>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</si>
  <si>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</si>
  <si>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</si>
  <si>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</si>
  <si>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</si>
  <si>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</si>
  <si>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</si>
  <si>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</si>
  <si>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</si>
  <si>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</si>
  <si>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</si>
  <si>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</si>
  <si>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</si>
  <si>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</si>
  <si>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</si>
  <si>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</si>
  <si>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</si>
  <si>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</si>
  <si>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</si>
  <si>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</si>
  <si>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</si>
  <si>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</si>
  <si>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</si>
  <si>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</si>
  <si>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</si>
  <si>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</si>
  <si>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</si>
  <si>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</si>
  <si>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</si>
  <si>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</si>
  <si>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</si>
  <si>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</si>
  <si>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</si>
  <si>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</si>
  <si>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</si>
  <si>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</si>
  <si>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</si>
  <si>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</si>
  <si>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</si>
  <si>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</si>
  <si>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</si>
  <si>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</si>
  <si>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</si>
  <si>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</si>
  <si>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</si>
  <si>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</si>
  <si>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</si>
  <si>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</si>
  <si>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</si>
  <si>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</si>
  <si>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</si>
  <si>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</si>
  <si>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</si>
  <si>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</si>
  <si>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</si>
  <si>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</si>
  <si>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</si>
  <si>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</si>
  <si>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</si>
  <si>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</si>
  <si>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</si>
  <si>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</si>
  <si>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</si>
  <si>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</si>
  <si>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</si>
  <si>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</si>
  <si>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</si>
  <si>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</si>
  <si>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</si>
  <si>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</si>
  <si>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</si>
  <si>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</si>
  <si>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</si>
  <si>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</si>
  <si>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</si>
  <si>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</si>
  <si>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</si>
  <si>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</si>
  <si>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</si>
  <si>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</si>
  <si>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</si>
  <si>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</si>
  <si>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</si>
  <si>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</si>
  <si>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</si>
  <si>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</si>
  <si>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</si>
  <si>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</si>
  <si>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</si>
  <si>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</si>
  <si>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</si>
  <si>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</si>
  <si>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</si>
  <si>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</si>
  <si>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</si>
  <si>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</si>
  <si>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</si>
  <si>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</si>
  <si>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</si>
  <si>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</si>
  <si>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</si>
  <si>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</si>
  <si>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</si>
  <si>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</si>
  <si>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</si>
  <si>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</si>
  <si>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</si>
  <si>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</si>
  <si>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</si>
  <si>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</si>
  <si>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</si>
  <si>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</si>
  <si>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</si>
  <si>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</si>
  <si>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</si>
  <si>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</si>
  <si>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</si>
  <si>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</si>
  <si>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</si>
  <si>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</si>
  <si>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</si>
  <si>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</si>
  <si>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</si>
  <si>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</si>
  <si>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</si>
  <si>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</si>
  <si>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</si>
  <si>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</si>
  <si>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</si>
  <si>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</si>
  <si>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</si>
  <si>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</si>
  <si>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</si>
  <si>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</si>
  <si>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</si>
  <si>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</si>
  <si>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</si>
  <si>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</si>
  <si>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</si>
  <si>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</si>
  <si>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</si>
  <si>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</si>
  <si>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</si>
  <si>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</si>
  <si>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</si>
  <si>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</si>
  <si>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</si>
  <si>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</si>
  <si>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</si>
  <si>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</si>
  <si>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</si>
  <si>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</si>
  <si>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</si>
  <si>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</si>
  <si>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</si>
  <si>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</si>
  <si>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</si>
  <si>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</si>
  <si>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</si>
  <si>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</si>
  <si>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</si>
  <si>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</si>
  <si>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</si>
  <si>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</si>
  <si>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</si>
  <si>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</si>
  <si>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</si>
  <si>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</si>
  <si>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</si>
  <si>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</si>
  <si>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</si>
  <si>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</si>
  <si>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</si>
  <si>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</si>
  <si>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</si>
  <si>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</si>
  <si>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</si>
  <si>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</si>
  <si>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</si>
  <si>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</si>
  <si>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</si>
  <si>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</si>
  <si>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</si>
  <si>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</si>
  <si>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</si>
  <si>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</si>
  <si>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</si>
  <si>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</si>
  <si>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</si>
  <si>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</si>
  <si>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</si>
  <si>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</si>
  <si>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</si>
  <si>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</si>
  <si>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</si>
  <si>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</si>
  <si>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</si>
  <si>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</si>
  <si>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</si>
  <si>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</si>
  <si>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</si>
  <si>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</si>
  <si>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</si>
  <si>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</si>
  <si>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</si>
  <si>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</si>
  <si>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</si>
  <si>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</si>
  <si>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</si>
  <si>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</si>
  <si>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</si>
  <si>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</si>
  <si>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</si>
  <si>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</si>
  <si>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</si>
  <si>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</si>
  <si>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</si>
  <si>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</si>
  <si>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</si>
  <si>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</si>
  <si>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</si>
  <si>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</si>
  <si>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</si>
  <si>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</si>
  <si>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</si>
  <si>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</si>
  <si>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</si>
  <si>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</si>
  <si>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</si>
  <si>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</si>
  <si>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</si>
  <si>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</si>
  <si>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</si>
  <si>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</si>
  <si>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</si>
  <si>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</si>
  <si>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</si>
  <si>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</si>
  <si>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</si>
  <si>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</si>
  <si>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</si>
  <si>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</si>
  <si>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</si>
  <si>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</si>
  <si>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</si>
  <si>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</si>
  <si>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</si>
  <si>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</si>
  <si>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</si>
  <si>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</si>
  <si>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</si>
  <si>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</si>
  <si>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</si>
  <si>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</si>
  <si>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</si>
  <si>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</si>
  <si>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</si>
  <si>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</si>
  <si>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</si>
  <si>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</si>
  <si>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</si>
  <si>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</si>
  <si>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</si>
  <si>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</si>
  <si>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</si>
  <si>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</si>
  <si>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</si>
  <si>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</si>
  <si>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</si>
  <si>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</si>
  <si>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</si>
  <si>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</si>
  <si>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</si>
  <si>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</si>
  <si>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</si>
  <si>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</si>
  <si>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</si>
  <si>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</si>
  <si>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</si>
  <si>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</si>
  <si>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</si>
  <si>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</si>
  <si>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</si>
  <si>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</si>
  <si>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</si>
  <si>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</si>
  <si>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</si>
  <si>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</si>
  <si>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</si>
  <si>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</si>
  <si>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</si>
  <si>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</si>
  <si>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</si>
  <si>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</si>
  <si>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</si>
  <si>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</si>
  <si>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</si>
  <si>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</si>
  <si>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</si>
  <si>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</si>
  <si>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</si>
  <si>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</si>
  <si>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</si>
  <si>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</si>
  <si>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</si>
  <si>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</si>
  <si>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</si>
  <si>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</si>
  <si>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</si>
  <si>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</si>
  <si>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</si>
  <si>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</si>
  <si>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</si>
  <si>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</si>
  <si>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</si>
  <si>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</si>
  <si>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</si>
  <si>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</si>
  <si>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</si>
  <si>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</si>
  <si>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</si>
  <si>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</si>
  <si>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</si>
  <si>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</si>
  <si>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</si>
  <si>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</si>
  <si>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</si>
  <si>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</si>
  <si>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</si>
  <si>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</si>
  <si>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</si>
  <si>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</si>
  <si>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</si>
  <si>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</si>
  <si>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</si>
  <si>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</si>
  <si>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</si>
  <si>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</si>
  <si>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</si>
  <si>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</si>
  <si>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</si>
  <si>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</si>
  <si>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</si>
  <si>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</si>
  <si>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</si>
  <si>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</si>
  <si>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</si>
  <si>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</si>
  <si>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</si>
  <si>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</si>
  <si>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</si>
  <si>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</si>
  <si>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</si>
  <si>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</si>
  <si>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</si>
  <si>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</si>
  <si>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</si>
  <si>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</si>
  <si>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</si>
  <si>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</si>
  <si>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</si>
  <si>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</si>
  <si>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</si>
  <si>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</si>
  <si>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</si>
  <si>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</si>
  <si>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</si>
  <si>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</si>
  <si>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</si>
  <si>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</si>
  <si>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</si>
  <si>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</si>
  <si>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</si>
  <si>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</si>
  <si>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</si>
  <si>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</si>
  <si>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</si>
  <si>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</si>
  <si>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</si>
  <si>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</si>
  <si>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</si>
  <si>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</si>
  <si>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</si>
  <si>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</si>
  <si>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</si>
  <si>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</si>
  <si>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</si>
  <si>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</si>
  <si>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</si>
  <si>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</si>
  <si>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</si>
  <si>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</si>
  <si>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</si>
  <si>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</si>
  <si>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</si>
  <si>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</si>
  <si>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</si>
  <si>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</si>
  <si>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</si>
  <si>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</si>
  <si>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</si>
  <si>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</si>
  <si>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</si>
  <si>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</si>
  <si>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</si>
  <si>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</si>
  <si>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</si>
  <si>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</si>
  <si>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</si>
  <si>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</si>
  <si>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</si>
  <si>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</si>
  <si>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</si>
  <si>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</si>
  <si>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</si>
  <si>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</si>
  <si>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</si>
  <si>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</si>
  <si>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</si>
  <si>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</si>
  <si>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</si>
  <si>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</si>
  <si>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</si>
  <si>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</si>
  <si>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</si>
  <si>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</si>
  <si>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</si>
  <si>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</si>
  <si>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</si>
  <si>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</si>
  <si>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</si>
  <si>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</si>
  <si>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</si>
  <si>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</si>
  <si>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</si>
  <si>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</si>
  <si>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</si>
  <si>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</si>
  <si>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</si>
  <si>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</si>
  <si>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</si>
  <si>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</si>
  <si>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</si>
  <si>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</si>
  <si>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</si>
  <si>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</si>
  <si>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</si>
  <si>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</si>
  <si>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</si>
  <si>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</si>
  <si>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</si>
  <si>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</si>
  <si>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</si>
  <si>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</si>
  <si>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</si>
  <si>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</si>
  <si>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</si>
  <si>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</si>
  <si>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</si>
  <si>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</si>
  <si>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</si>
  <si>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</si>
  <si>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</si>
  <si>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</si>
  <si>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</si>
  <si>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</si>
  <si>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</si>
  <si>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</si>
  <si>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</si>
  <si>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</si>
  <si>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</si>
  <si>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</si>
  <si>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</si>
  <si>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</si>
  <si>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</si>
  <si>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</si>
  <si>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</si>
  <si>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</si>
  <si>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</si>
  <si>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</si>
  <si>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</si>
  <si>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</si>
  <si>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</si>
  <si>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</si>
  <si>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</si>
  <si>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</si>
  <si>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</si>
  <si>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</si>
  <si>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</si>
  <si>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</si>
  <si>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</si>
  <si>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</si>
  <si>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</si>
  <si>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</si>
  <si>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</si>
  <si>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</si>
  <si>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</si>
  <si>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</si>
  <si>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</si>
  <si>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</si>
  <si>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</si>
  <si>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</si>
  <si>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</si>
  <si>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</si>
  <si>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</si>
  <si>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</si>
  <si>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</si>
  <si>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</si>
  <si>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</si>
  <si>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</si>
  <si>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</si>
  <si>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</si>
  <si>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</si>
  <si>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</si>
  <si>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</si>
  <si>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</si>
  <si>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</si>
  <si>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</si>
  <si>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</si>
  <si>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</si>
  <si>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</si>
  <si>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</si>
  <si>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</si>
  <si>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</si>
  <si>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</si>
  <si>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</si>
  <si>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</si>
  <si>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</si>
  <si>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</si>
  <si>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</si>
  <si>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</si>
  <si>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</si>
  <si>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</si>
  <si>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</si>
  <si>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</si>
  <si>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</si>
  <si>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</si>
  <si>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</si>
  <si>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</si>
  <si>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</si>
  <si>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</si>
  <si>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</si>
  <si>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</si>
  <si>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</si>
  <si>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</si>
  <si>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</si>
  <si>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</si>
  <si>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</si>
  <si>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</si>
  <si>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</si>
  <si>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</si>
  <si>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</si>
  <si>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</si>
  <si>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</si>
  <si>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</si>
  <si>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</si>
  <si>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</si>
  <si>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</si>
  <si>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</si>
  <si>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</si>
  <si>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</si>
  <si>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</si>
  <si>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</si>
  <si>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</si>
  <si>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</si>
  <si>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</si>
  <si>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</si>
  <si>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</si>
  <si>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</si>
  <si>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</si>
  <si>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</si>
  <si>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</si>
  <si>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</si>
  <si>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</si>
  <si>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</si>
  <si>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</si>
  <si>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</si>
  <si>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</si>
  <si>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</si>
  <si>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</si>
  <si>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</si>
  <si>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</si>
  <si>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</si>
  <si>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</si>
  <si>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</si>
  <si>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</si>
  <si>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</si>
  <si>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</si>
  <si>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</si>
  <si>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</si>
  <si>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</si>
  <si>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</si>
  <si>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</si>
  <si>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</si>
  <si>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</si>
  <si>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</si>
  <si>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</si>
  <si>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</si>
  <si>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</si>
  <si>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</si>
  <si>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</si>
  <si>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</si>
  <si>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</si>
  <si>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</si>
  <si>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</si>
  <si>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</si>
  <si>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</si>
  <si>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</si>
  <si>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</si>
  <si>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</si>
  <si>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</si>
  <si>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</si>
  <si>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</si>
  <si>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</si>
  <si>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</si>
  <si>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</si>
  <si>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</si>
  <si>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</si>
  <si>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</si>
  <si>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</si>
  <si>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</si>
  <si>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</si>
  <si>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</si>
  <si>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</si>
  <si>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</si>
  <si>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</si>
  <si>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</si>
  <si>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</si>
  <si>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</si>
  <si>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</si>
  <si>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</si>
  <si>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</si>
  <si>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</si>
  <si>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</si>
  <si>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</si>
  <si>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</si>
  <si>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</si>
  <si>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</si>
  <si>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</si>
  <si>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</si>
  <si>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</si>
  <si>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</si>
  <si>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</si>
  <si>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</si>
  <si>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</si>
  <si>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</si>
  <si>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</si>
  <si>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</si>
  <si>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</si>
  <si>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</si>
  <si>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</si>
  <si>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</si>
  <si>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</si>
  <si>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</si>
  <si>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</si>
  <si>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</si>
  <si>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</si>
  <si>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</si>
  <si>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</si>
  <si>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</si>
  <si>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</si>
  <si>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</si>
  <si>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</si>
  <si>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</si>
  <si>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</si>
  <si>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</si>
  <si>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</si>
  <si>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</si>
  <si>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</si>
  <si>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</si>
  <si>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</si>
  <si>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</si>
  <si>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</si>
  <si>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</si>
  <si>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</si>
  <si>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</si>
  <si>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</si>
  <si>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</si>
  <si>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</si>
  <si>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</si>
  <si>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</si>
  <si>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</si>
  <si>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</si>
  <si>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</si>
  <si>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</si>
  <si>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</si>
  <si>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</si>
  <si>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</si>
  <si>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</si>
  <si>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</si>
  <si>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</si>
  <si>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</si>
  <si>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</si>
  <si>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</si>
  <si>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</si>
  <si>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</si>
  <si>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</si>
  <si>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</si>
  <si>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</si>
  <si>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</si>
  <si>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</si>
  <si>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</si>
  <si>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</si>
  <si>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</si>
  <si>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</si>
  <si>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</si>
  <si>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</si>
  <si>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</si>
  <si>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</si>
  <si>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</si>
  <si>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</si>
  <si>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</si>
  <si>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</si>
  <si>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</si>
  <si>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</si>
  <si>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</si>
  <si>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</si>
  <si>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</si>
  <si>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</si>
  <si>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</si>
  <si>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</si>
  <si>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</si>
  <si>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</si>
  <si>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</si>
  <si>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</si>
  <si>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</si>
  <si>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</si>
  <si>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</si>
  <si>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</si>
  <si>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</si>
  <si>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</si>
  <si>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</si>
  <si>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</si>
  <si>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</si>
  <si>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</si>
  <si>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</si>
  <si>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</si>
  <si>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</si>
  <si>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</si>
  <si>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</si>
  <si>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</si>
  <si>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</si>
  <si>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</si>
  <si>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</si>
  <si>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</si>
  <si>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</si>
  <si>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</si>
  <si>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</si>
  <si>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</si>
  <si>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</si>
  <si>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</si>
  <si>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</si>
  <si>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</si>
  <si>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</si>
  <si>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</si>
  <si>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</si>
  <si>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</si>
  <si>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</si>
  <si>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</si>
  <si>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</si>
  <si>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</si>
  <si>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</si>
  <si>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</si>
  <si>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</si>
  <si>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</si>
  <si>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</si>
  <si>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</si>
  <si>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</si>
  <si>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</si>
  <si>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</si>
  <si>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</si>
  <si>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</si>
  <si>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</si>
  <si>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</si>
  <si>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</si>
  <si>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</si>
  <si>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</si>
  <si>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</si>
  <si>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</si>
  <si>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</si>
  <si>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</si>
  <si>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</si>
  <si>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</si>
  <si>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</si>
  <si>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</si>
  <si>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</si>
  <si>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</si>
  <si>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</si>
  <si>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</si>
  <si>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</si>
  <si>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</si>
  <si>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</si>
  <si>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</si>
  <si>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</si>
  <si>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</si>
  <si>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</si>
  <si>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</si>
  <si>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</si>
  <si>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</si>
  <si>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</si>
  <si>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</si>
  <si>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</si>
  <si>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</si>
  <si>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</si>
  <si>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</si>
  <si>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</si>
  <si>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</si>
  <si>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</si>
  <si>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</si>
  <si>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</si>
  <si>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</si>
  <si>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</si>
  <si>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</si>
  <si>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</si>
  <si>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</si>
  <si>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</si>
  <si>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</si>
  <si>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</si>
  <si>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</si>
  <si>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</si>
  <si>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</si>
  <si>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</si>
  <si>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</si>
  <si>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</si>
  <si>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</si>
  <si>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</si>
  <si>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</si>
  <si>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</si>
  <si>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</si>
  <si>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</si>
  <si>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</si>
  <si>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</si>
  <si>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</si>
  <si>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</si>
  <si>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</si>
  <si>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</si>
  <si>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</si>
  <si>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</si>
  <si>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</si>
  <si>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</si>
  <si>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</si>
  <si>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</si>
  <si>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</si>
  <si>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</si>
  <si>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</si>
  <si>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</si>
  <si>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</si>
  <si>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</si>
  <si>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</si>
  <si>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</si>
  <si>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</si>
  <si>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</si>
  <si>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</si>
  <si>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</si>
  <si>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</si>
  <si>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</si>
  <si>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</si>
  <si>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</si>
  <si>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</si>
  <si>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</si>
  <si>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</si>
  <si>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</si>
  <si>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</si>
  <si>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</si>
  <si>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</si>
  <si>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</si>
  <si>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</si>
  <si>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</si>
  <si>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</si>
  <si>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</si>
  <si>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</si>
  <si>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</si>
  <si>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</si>
  <si>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</si>
  <si>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</si>
  <si>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</si>
  <si>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</si>
  <si>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</si>
  <si>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</si>
  <si>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</si>
  <si>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</si>
  <si>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</si>
  <si>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</si>
  <si>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</si>
  <si>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</si>
  <si>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</si>
  <si>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</si>
  <si>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</si>
  <si>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</si>
  <si>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</si>
  <si>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</si>
  <si>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</si>
  <si>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</si>
  <si>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</si>
  <si>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</si>
  <si>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</si>
  <si>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</si>
  <si>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</si>
  <si>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</si>
  <si>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</si>
  <si>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</si>
  <si>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</si>
  <si>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</si>
  <si>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</si>
  <si>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</si>
  <si>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</si>
  <si>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</si>
  <si>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</si>
  <si>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</si>
  <si>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</si>
  <si>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</si>
  <si>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</si>
  <si>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</si>
  <si>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</si>
  <si>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</si>
  <si>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</si>
  <si>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</si>
  <si>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</si>
  <si>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</si>
  <si>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</si>
  <si>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</si>
  <si>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</si>
  <si>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</si>
  <si>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</si>
  <si>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</si>
  <si>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</si>
  <si>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</si>
  <si>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</si>
  <si>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</si>
  <si>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</si>
  <si>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</si>
  <si>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</si>
  <si>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</si>
  <si>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</si>
  <si>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</si>
  <si>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</si>
  <si>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</si>
  <si>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</si>
  <si>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</si>
  <si>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</si>
  <si>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</si>
  <si>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</si>
  <si>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</si>
  <si>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</si>
  <si>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</si>
  <si>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</si>
  <si>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</si>
  <si>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</si>
  <si>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</si>
  <si>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</si>
  <si>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</si>
  <si>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</si>
  <si>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</si>
  <si>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</si>
  <si>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</si>
  <si>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</si>
  <si>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</si>
  <si>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</si>
  <si>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</si>
  <si>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</si>
  <si>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</si>
  <si>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</si>
  <si>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</si>
  <si>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</si>
  <si>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</si>
  <si>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</si>
  <si>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</si>
  <si>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</si>
  <si>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</si>
  <si>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</si>
  <si>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</si>
  <si>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</si>
  <si>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</si>
  <si>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</si>
  <si>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</si>
  <si>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</si>
  <si>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</si>
  <si>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</si>
  <si>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</si>
  <si>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</si>
  <si>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</si>
  <si>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</si>
  <si>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</si>
  <si>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</si>
  <si>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</si>
  <si>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</si>
  <si>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</si>
  <si>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</si>
  <si>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</si>
  <si>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</si>
  <si>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</si>
  <si>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</si>
  <si>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</si>
  <si>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</si>
  <si>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</si>
  <si>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</si>
  <si>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</si>
  <si>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</si>
  <si>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</si>
  <si>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</si>
  <si>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</si>
  <si>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</si>
  <si>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</si>
  <si>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</si>
  <si>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</si>
  <si>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</si>
  <si>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</si>
  <si>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</si>
  <si>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</si>
  <si>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</si>
  <si>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</si>
  <si>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</si>
  <si>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</si>
  <si>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</si>
  <si>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</si>
  <si>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</si>
  <si>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</si>
  <si>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</si>
  <si>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</si>
  <si>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</si>
  <si>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</si>
  <si>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</si>
  <si>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</si>
  <si>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</si>
  <si>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</si>
  <si>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</si>
  <si>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</si>
  <si>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</si>
  <si>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</si>
  <si>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</si>
  <si>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</si>
  <si>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</si>
  <si>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</si>
  <si>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</si>
  <si>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</si>
  <si>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</si>
  <si>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</si>
  <si>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</si>
  <si>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</si>
  <si>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</si>
  <si>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</si>
  <si>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</si>
  <si>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</si>
  <si>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</si>
  <si>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</si>
  <si>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</si>
  <si>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</si>
  <si>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</si>
  <si>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</si>
  <si>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</si>
  <si>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</si>
  <si>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</si>
  <si>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</si>
  <si>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</si>
  <si>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</si>
  <si>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</si>
  <si>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</si>
  <si>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</si>
  <si>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</si>
  <si>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</si>
  <si>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</si>
  <si>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</si>
  <si>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</si>
  <si>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</si>
  <si>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</si>
  <si>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</si>
  <si>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</si>
  <si>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</si>
  <si>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</si>
  <si>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</si>
  <si>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</si>
  <si>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</si>
  <si>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</si>
  <si>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</si>
  <si>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</si>
  <si>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</si>
  <si>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</si>
  <si>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</si>
  <si>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</si>
  <si>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</si>
  <si>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</si>
  <si>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</si>
  <si>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</si>
  <si>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</si>
  <si>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</si>
  <si>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</si>
  <si>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</si>
  <si>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</si>
  <si>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</si>
  <si>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</si>
  <si>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</si>
  <si>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</si>
  <si>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</si>
  <si>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</si>
  <si>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</si>
  <si>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</si>
  <si>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</si>
  <si>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</si>
  <si>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</si>
  <si>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</si>
  <si>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</si>
  <si>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</si>
  <si>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</si>
  <si>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</si>
  <si>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</si>
  <si>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</si>
  <si>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</si>
  <si>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</si>
  <si>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</si>
  <si>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</si>
  <si>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</si>
  <si>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</si>
  <si>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</si>
  <si>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</si>
  <si>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</si>
  <si>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</si>
  <si>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</si>
  <si>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</si>
  <si>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</si>
  <si>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</si>
  <si>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</si>
  <si>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</si>
  <si>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</si>
  <si>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</si>
  <si>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</si>
  <si>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</si>
  <si>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</si>
  <si>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</si>
  <si>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</si>
  <si>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</si>
  <si>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</si>
  <si>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</si>
  <si>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</si>
  <si>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</si>
  <si>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</si>
  <si>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</si>
  <si>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</si>
  <si>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</si>
  <si>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</si>
  <si>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</si>
  <si>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</si>
  <si>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</si>
  <si>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</si>
  <si>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</si>
  <si>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</si>
  <si>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</si>
  <si>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</si>
  <si>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</si>
  <si>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</si>
  <si>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</si>
  <si>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</si>
  <si>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</si>
  <si>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</si>
  <si>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</si>
  <si>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</si>
  <si>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</si>
  <si>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</si>
  <si>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</si>
  <si>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</si>
  <si>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</si>
  <si>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</si>
  <si>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</si>
  <si>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</si>
  <si>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</si>
  <si>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</si>
  <si>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</si>
  <si>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</si>
  <si>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</si>
  <si>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</si>
  <si>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</si>
  <si>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</si>
  <si>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</si>
  <si>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</si>
  <si>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</si>
  <si>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</si>
  <si>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</si>
  <si>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</si>
  <si>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</si>
  <si>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</si>
  <si>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</si>
  <si>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</si>
  <si>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</si>
  <si>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</si>
  <si>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</si>
  <si>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</si>
  <si>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</si>
  <si>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</si>
  <si>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</si>
  <si>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</si>
  <si>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</si>
  <si>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</si>
  <si>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</si>
  <si>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</si>
  <si>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</si>
  <si>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</si>
  <si>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</si>
  <si>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</si>
  <si>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</si>
  <si>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</si>
  <si>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</si>
  <si>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</si>
  <si>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</si>
  <si>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</si>
  <si>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</si>
  <si>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</si>
  <si>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</si>
  <si>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</si>
  <si>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</si>
  <si>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</si>
  <si>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</si>
  <si>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</si>
  <si>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</si>
  <si>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</si>
  <si>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</si>
  <si>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</si>
  <si>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</si>
  <si>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</si>
  <si>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</si>
  <si>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</si>
  <si>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</si>
  <si>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</si>
  <si>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</si>
  <si>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</si>
  <si>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</si>
  <si>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</si>
  <si>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</si>
  <si>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</si>
  <si>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</si>
  <si>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</si>
  <si>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</si>
  <si>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</si>
  <si>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</si>
  <si>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</si>
  <si>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</si>
  <si>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</si>
  <si>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</si>
  <si>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</si>
  <si>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</si>
  <si>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</si>
  <si>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</si>
  <si>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</si>
  <si>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</si>
  <si>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</si>
  <si>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</si>
  <si>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</si>
  <si>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</si>
  <si>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</si>
  <si>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</si>
  <si>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</si>
  <si>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</si>
  <si>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</si>
  <si>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</si>
  <si>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</si>
  <si>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</si>
  <si>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</si>
  <si>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</si>
  <si>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</si>
  <si>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</si>
  <si>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</si>
  <si>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</si>
  <si>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</si>
  <si>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</si>
  <si>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</si>
  <si>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</si>
  <si>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</si>
  <si>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</si>
  <si>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</si>
  <si>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</si>
  <si>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</si>
  <si>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</si>
  <si>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</si>
  <si>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</si>
  <si>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</si>
  <si>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</si>
  <si>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</si>
  <si>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</si>
  <si>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</si>
  <si>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</si>
  <si>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</si>
  <si>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</si>
  <si>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</si>
  <si>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</si>
  <si>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</si>
  <si>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</si>
  <si>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</si>
  <si>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</si>
  <si>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</si>
  <si>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</si>
  <si>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</si>
  <si>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</si>
  <si>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</si>
  <si>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</si>
  <si>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</si>
  <si>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</si>
  <si>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</si>
  <si>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</si>
  <si>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</si>
  <si>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</si>
  <si>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</si>
  <si>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</si>
  <si>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</si>
  <si>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</si>
  <si>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</si>
  <si>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</si>
  <si>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</si>
  <si>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</si>
  <si>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</si>
  <si>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</si>
  <si>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</si>
  <si>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</si>
  <si>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</si>
  <si>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</si>
  <si>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</si>
  <si>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</si>
  <si>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</si>
  <si>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</si>
  <si>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</si>
  <si>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</si>
  <si>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</si>
  <si>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</si>
  <si>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</si>
  <si>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</si>
  <si>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</si>
  <si>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</si>
  <si>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</si>
  <si>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</si>
  <si>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</si>
  <si>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</si>
  <si>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</si>
  <si>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</si>
  <si>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</si>
  <si>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</si>
  <si>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</si>
  <si>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</si>
  <si>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</si>
  <si>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</si>
  <si>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</si>
  <si>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</si>
  <si>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</si>
  <si>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</si>
  <si>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</si>
  <si>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</si>
  <si>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</si>
  <si>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</si>
  <si>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</si>
  <si>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</si>
  <si>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</si>
  <si>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</si>
  <si>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</si>
  <si>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</si>
  <si>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</si>
  <si>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</si>
  <si>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</si>
  <si>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</si>
  <si>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</si>
  <si>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</si>
  <si>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</si>
  <si>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</si>
  <si>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</si>
  <si>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</si>
  <si>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</si>
  <si>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</si>
  <si>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</si>
  <si>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</si>
  <si>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</si>
  <si>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</si>
  <si>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</si>
  <si>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</si>
  <si>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</si>
  <si>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</si>
  <si>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</si>
  <si>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</si>
  <si>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</si>
  <si>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</si>
  <si>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</si>
  <si>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</si>
  <si>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</si>
  <si>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</si>
  <si>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</si>
  <si>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</si>
  <si>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</si>
  <si>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</si>
  <si>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</si>
  <si>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</si>
  <si>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</si>
  <si>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</si>
  <si>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</si>
  <si>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</si>
  <si>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</si>
  <si>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</si>
  <si>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</si>
  <si>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</si>
  <si>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</si>
  <si>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</si>
  <si>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</si>
  <si>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</si>
  <si>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</si>
  <si>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</si>
  <si>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</si>
  <si>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</si>
  <si>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</si>
  <si>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</si>
  <si>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</si>
  <si>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</si>
  <si>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</si>
  <si>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</si>
  <si>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</si>
  <si>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</si>
  <si>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</si>
  <si>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</si>
  <si>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</si>
  <si>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</si>
  <si>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</si>
  <si>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</si>
  <si>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</si>
  <si>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</si>
  <si>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</si>
  <si>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</si>
  <si>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</si>
  <si>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</si>
  <si>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</si>
  <si>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</si>
  <si>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</si>
  <si>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</si>
  <si>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</si>
  <si>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</si>
  <si>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</si>
  <si>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</si>
  <si>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</si>
  <si>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</si>
  <si>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</si>
  <si>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</si>
  <si>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</si>
  <si>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</si>
  <si>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</si>
  <si>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</si>
  <si>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</si>
  <si>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</si>
  <si>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</si>
  <si>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</si>
  <si>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</si>
  <si>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</si>
  <si>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</si>
  <si>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</si>
  <si>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</si>
  <si>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</si>
  <si>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</si>
  <si>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</si>
  <si>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</si>
  <si>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</si>
  <si>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</si>
  <si>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</si>
  <si>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</si>
  <si>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</si>
  <si>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</si>
  <si>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</si>
  <si>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</si>
  <si>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</si>
  <si>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</si>
  <si>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</si>
  <si>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</si>
  <si>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</si>
  <si>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</si>
  <si>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</si>
  <si>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</si>
  <si>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</si>
  <si>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</si>
  <si>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</si>
  <si>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</si>
  <si>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</si>
  <si>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</si>
  <si>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</si>
  <si>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</si>
  <si>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</si>
  <si>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</si>
  <si>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</si>
  <si>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</si>
  <si>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</si>
  <si>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</si>
  <si>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</si>
  <si>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</si>
  <si>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</si>
  <si>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</si>
  <si>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</si>
  <si>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</si>
  <si>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</si>
  <si>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</si>
  <si>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</si>
  <si>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</si>
  <si>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</si>
  <si>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</si>
  <si>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</si>
  <si>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</si>
  <si>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</si>
  <si>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</si>
  <si>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</si>
  <si>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</si>
  <si>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</si>
  <si>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</si>
  <si>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</si>
  <si>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</si>
  <si>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</si>
  <si>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</si>
  <si>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</si>
  <si>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</si>
  <si>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</si>
  <si>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</si>
  <si>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</si>
  <si>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</si>
  <si>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</si>
  <si>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</si>
  <si>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</si>
  <si>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</si>
  <si>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</si>
  <si>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</si>
  <si>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</si>
  <si>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</si>
  <si>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</si>
  <si>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</si>
  <si>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</si>
  <si>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</si>
  <si>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</si>
  <si>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</si>
  <si>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</si>
  <si>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</si>
  <si>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</si>
  <si>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</si>
  <si>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</si>
  <si>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</si>
  <si>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</si>
  <si>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</si>
  <si>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</si>
  <si>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</si>
  <si>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</si>
  <si>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</si>
  <si>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</si>
  <si>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</si>
  <si>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</si>
  <si>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</si>
  <si>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</si>
  <si>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</si>
  <si>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</si>
  <si>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</si>
  <si>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</si>
  <si>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</si>
  <si>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</si>
  <si>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</si>
  <si>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</si>
  <si>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</si>
  <si>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</si>
  <si>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</si>
  <si>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</si>
  <si>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</si>
  <si>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</si>
  <si>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</si>
  <si>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</si>
  <si>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</si>
  <si>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</si>
  <si>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</si>
  <si>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</si>
  <si>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</si>
  <si>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</si>
  <si>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</si>
  <si>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</si>
  <si>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</si>
  <si>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</si>
  <si>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</si>
  <si>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</si>
  <si>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</si>
  <si>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</si>
  <si>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</si>
  <si>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</si>
  <si>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</si>
  <si>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</si>
  <si>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</si>
  <si>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</si>
  <si>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</si>
  <si>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</si>
  <si>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</si>
  <si>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</si>
  <si>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</si>
  <si>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</si>
  <si>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</si>
  <si>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</si>
  <si>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</si>
  <si>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</si>
  <si>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</si>
  <si>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</si>
  <si>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</si>
  <si>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</si>
  <si>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</si>
  <si>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</si>
  <si>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</si>
  <si>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</si>
  <si>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</si>
  <si>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</si>
  <si>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</si>
  <si>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</si>
  <si>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</si>
  <si>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</si>
  <si>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</si>
  <si>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</si>
  <si>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</si>
  <si>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</si>
  <si>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</si>
  <si>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</si>
  <si>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</si>
  <si>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</si>
  <si>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</si>
  <si>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</si>
  <si>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</si>
  <si>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</si>
  <si>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</si>
  <si>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</si>
  <si>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</si>
  <si>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</si>
  <si>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</si>
  <si>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</si>
  <si>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</si>
  <si>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</si>
  <si>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</si>
  <si>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</si>
  <si>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</si>
  <si>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</si>
  <si>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</si>
  <si>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</si>
  <si>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</si>
  <si>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</si>
  <si>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</si>
  <si>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</si>
  <si>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</si>
  <si>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</si>
  <si>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</si>
  <si>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</si>
  <si>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</si>
  <si>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</si>
  <si>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</si>
  <si>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</si>
  <si>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</si>
  <si>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</si>
  <si>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</si>
  <si>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</si>
  <si>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</si>
  <si>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</si>
  <si>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</si>
  <si>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</si>
  <si>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</si>
  <si>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</si>
  <si>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</si>
  <si>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</si>
  <si>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</si>
  <si>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</si>
  <si>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</si>
  <si>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</si>
  <si>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</si>
  <si>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</si>
  <si>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</si>
  <si>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</si>
  <si>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</si>
  <si>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</si>
  <si>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</si>
  <si>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</si>
  <si>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</si>
  <si>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</si>
  <si>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</si>
  <si>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</si>
  <si>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</si>
  <si>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</si>
  <si>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</si>
  <si>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</si>
  <si>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</si>
  <si>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</si>
  <si>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</si>
  <si>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</si>
  <si>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</si>
  <si>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</si>
  <si>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</si>
  <si>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</si>
  <si>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</si>
  <si>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</si>
  <si>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</si>
  <si>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</si>
  <si>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</si>
  <si>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</si>
  <si>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</si>
  <si>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</si>
  <si>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</si>
  <si>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</si>
  <si>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</si>
  <si>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</si>
  <si>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</si>
  <si>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</si>
  <si>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</si>
  <si>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</si>
  <si>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</si>
  <si>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</si>
  <si>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</si>
  <si>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</si>
  <si>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</si>
  <si>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</si>
  <si>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</si>
  <si>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</si>
  <si>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</si>
  <si>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</si>
  <si>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</si>
  <si>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</si>
  <si>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</si>
  <si>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</si>
  <si>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</si>
  <si>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</si>
  <si>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</si>
  <si>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</si>
  <si>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</si>
  <si>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</si>
  <si>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</si>
  <si>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</si>
  <si>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</si>
  <si>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</si>
  <si>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</si>
  <si>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</si>
  <si>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</si>
  <si>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</si>
  <si>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</si>
  <si>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</si>
  <si>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</si>
  <si>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</si>
  <si>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</si>
  <si>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</si>
  <si>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</si>
  <si>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</si>
  <si>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</si>
  <si>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</si>
  <si>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</si>
  <si>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</si>
  <si>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</si>
  <si>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</si>
  <si>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</si>
  <si>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</si>
  <si>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</si>
  <si>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</si>
  <si>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</si>
  <si>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</si>
  <si>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</si>
  <si>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</si>
  <si>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</si>
  <si>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</si>
  <si>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</si>
  <si>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</si>
  <si>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</si>
  <si>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</si>
  <si>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</si>
  <si>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</si>
  <si>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</si>
  <si>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</si>
  <si>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</si>
  <si>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</si>
  <si>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</si>
  <si>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</si>
  <si>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</si>
  <si>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</si>
  <si>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</si>
  <si>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</si>
  <si>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</si>
  <si>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</si>
  <si>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</si>
  <si>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</si>
  <si>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</si>
  <si>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</si>
  <si>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</si>
  <si>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</si>
  <si>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</si>
  <si>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</si>
  <si>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</si>
  <si>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</si>
  <si>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</si>
  <si>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</si>
  <si>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</si>
  <si>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</si>
  <si>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</si>
  <si>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</si>
  <si>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</si>
  <si>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</si>
  <si>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</si>
  <si>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</si>
  <si>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</si>
  <si>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</si>
  <si>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</si>
  <si>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</si>
  <si>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</si>
  <si>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</si>
  <si>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</si>
  <si>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</si>
  <si>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</si>
  <si>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</si>
  <si>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</si>
  <si>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</si>
  <si>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</si>
  <si>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</si>
  <si>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</si>
  <si>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</si>
  <si>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</si>
  <si>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</si>
  <si>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</si>
  <si>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</si>
  <si>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</si>
  <si>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</si>
  <si>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</si>
  <si>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</si>
  <si>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</si>
  <si>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</si>
  <si>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</si>
  <si>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</si>
  <si>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</si>
  <si>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</si>
  <si>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</si>
  <si>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</si>
  <si>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</si>
  <si>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</si>
  <si>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</si>
  <si>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</si>
  <si>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</si>
  <si>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</si>
  <si>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</si>
  <si>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</si>
  <si>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</si>
  <si>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</si>
  <si>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</si>
  <si>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</si>
  <si>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</si>
  <si>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</si>
  <si>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</si>
  <si>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</si>
  <si>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</si>
  <si>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</si>
  <si>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</si>
  <si>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</si>
  <si>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</si>
  <si>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</si>
  <si>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</si>
  <si>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</si>
  <si>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</si>
  <si>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</si>
  <si>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</si>
  <si>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</si>
  <si>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</si>
  <si>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</si>
  <si>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</si>
  <si>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</si>
  <si>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</si>
  <si>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</si>
  <si>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</si>
  <si>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</si>
  <si>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</si>
  <si>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</si>
  <si>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</si>
  <si>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</si>
  <si>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</si>
  <si>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</si>
  <si>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</si>
  <si>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</si>
  <si>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</si>
  <si>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</si>
  <si>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</si>
  <si>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</si>
  <si>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</si>
  <si>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</si>
  <si>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</si>
  <si>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</si>
  <si>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</si>
  <si>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</si>
  <si>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</si>
  <si>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</si>
  <si>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</si>
  <si>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</si>
  <si>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</si>
  <si>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</si>
  <si>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</si>
  <si>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</si>
  <si>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</si>
  <si>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</si>
  <si>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</si>
  <si>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</si>
  <si>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</si>
  <si>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</si>
  <si>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</si>
  <si>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</si>
  <si>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</si>
  <si>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</si>
  <si>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</si>
  <si>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</si>
  <si>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</si>
  <si>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</si>
  <si>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</si>
  <si>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</si>
  <si>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</si>
  <si>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</si>
  <si>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</si>
  <si>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</si>
  <si>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</si>
  <si>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</si>
  <si>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</si>
  <si>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</si>
  <si>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</si>
  <si>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</si>
  <si>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</si>
  <si>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</si>
  <si>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</si>
  <si>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</si>
  <si>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</si>
  <si>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</si>
  <si>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</si>
  <si>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</si>
  <si>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</si>
  <si>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</si>
  <si>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</si>
  <si>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</si>
  <si>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</si>
  <si>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</si>
  <si>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</si>
  <si>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</si>
  <si>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</si>
  <si>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</si>
  <si>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</si>
  <si>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</si>
  <si>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</si>
  <si>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</si>
  <si>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</si>
  <si>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</si>
  <si>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</si>
  <si>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</si>
  <si>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</si>
  <si>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</si>
  <si>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</si>
  <si>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</si>
  <si>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</si>
  <si>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</si>
  <si>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</si>
  <si>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</si>
  <si>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</si>
  <si>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</si>
  <si>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</si>
  <si>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</si>
  <si>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</si>
  <si>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</si>
  <si>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</si>
  <si>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</si>
  <si>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</si>
  <si>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</si>
  <si>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</si>
  <si>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</si>
  <si>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</si>
  <si>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</si>
  <si>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</si>
  <si>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</si>
  <si>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</si>
  <si>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</si>
  <si>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</si>
  <si>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</si>
  <si>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</si>
  <si>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</si>
  <si>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</si>
  <si>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</si>
  <si>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</si>
  <si>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</si>
  <si>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</si>
  <si>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</si>
  <si>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</si>
  <si>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</si>
  <si>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</si>
  <si>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</si>
  <si>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</si>
  <si>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</si>
  <si>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</si>
  <si>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</si>
  <si>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</si>
  <si>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</si>
  <si>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</si>
  <si>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</si>
  <si>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</si>
  <si>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</si>
  <si>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</si>
  <si>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</si>
  <si>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</si>
  <si>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</si>
  <si>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</si>
  <si>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</si>
  <si>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</si>
  <si>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</si>
  <si>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</si>
  <si>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</si>
  <si>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</si>
  <si>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</si>
  <si>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</si>
  <si>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</si>
  <si>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</si>
  <si>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</si>
  <si>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</si>
  <si>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</si>
  <si>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</si>
  <si>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</si>
  <si>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</si>
  <si>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</si>
  <si>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</si>
  <si>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</si>
  <si>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</si>
  <si>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</si>
  <si>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</si>
  <si>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</si>
  <si>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</si>
  <si>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</si>
  <si>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</si>
  <si>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</si>
  <si>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</si>
  <si>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</si>
  <si>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</si>
  <si>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</si>
  <si>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</si>
  <si>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</si>
  <si>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</si>
  <si>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</si>
  <si>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</si>
  <si>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</si>
  <si>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</si>
  <si>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</si>
  <si>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</si>
  <si>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</si>
  <si>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</si>
  <si>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</si>
  <si>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</si>
  <si>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</si>
  <si>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</si>
  <si>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</si>
  <si>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</si>
  <si>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</si>
  <si>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</si>
  <si>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</si>
  <si>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</si>
  <si>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</si>
  <si>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</si>
  <si>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</si>
  <si>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</si>
  <si>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</si>
  <si>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</si>
  <si>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</si>
  <si>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</si>
  <si>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</si>
  <si>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</si>
  <si>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</si>
  <si>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</si>
  <si>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</si>
  <si>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</si>
  <si>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</si>
  <si>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</si>
  <si>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</si>
  <si>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</si>
  <si>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</si>
  <si>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</si>
  <si>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</si>
  <si>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</si>
  <si>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</si>
  <si>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</si>
  <si>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</si>
  <si>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</si>
  <si>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</si>
  <si>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</si>
  <si>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</si>
  <si>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</si>
  <si>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</si>
  <si>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</si>
  <si>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</si>
  <si>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</si>
  <si>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</si>
  <si>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</si>
  <si>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</si>
  <si>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</si>
  <si>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</si>
  <si>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</si>
  <si>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</si>
  <si>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</si>
  <si>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</si>
  <si>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</si>
  <si>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</si>
  <si>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</si>
  <si>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</si>
  <si>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</si>
  <si>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</si>
  <si>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</si>
  <si>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</si>
  <si>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</si>
  <si>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</si>
  <si>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</si>
  <si>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</si>
  <si>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</si>
  <si>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</si>
  <si>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</si>
  <si>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</si>
  <si>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</si>
  <si>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</si>
  <si>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</si>
  <si>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</si>
  <si>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</si>
  <si>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</si>
  <si>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</si>
  <si>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</si>
  <si>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</si>
  <si>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</si>
  <si>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</si>
  <si>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</si>
  <si>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</si>
  <si>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</si>
  <si>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</si>
  <si>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</si>
  <si>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</si>
  <si>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</si>
  <si>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</si>
  <si>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</si>
  <si>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</si>
  <si>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</si>
  <si>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</si>
  <si>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</si>
  <si>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</si>
  <si>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</si>
  <si>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</si>
  <si>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</si>
  <si>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</si>
  <si>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</si>
  <si>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</si>
  <si>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</si>
  <si>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</si>
  <si>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</si>
  <si>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</si>
  <si>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</si>
  <si>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</si>
  <si>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</si>
  <si>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</si>
  <si>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</si>
  <si>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</si>
  <si>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</si>
  <si>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</si>
  <si>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</si>
  <si>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</si>
  <si>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</si>
  <si>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</si>
  <si>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</si>
  <si>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</si>
  <si>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</si>
  <si>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</si>
  <si>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</si>
  <si>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</si>
  <si>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</si>
  <si>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</si>
  <si>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</si>
  <si>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</si>
  <si>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</si>
  <si>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</si>
  <si>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</si>
  <si>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</si>
  <si>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</si>
  <si>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</si>
  <si>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</si>
  <si>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</si>
  <si>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</si>
  <si>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</si>
  <si>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</si>
  <si>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</si>
  <si>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</si>
  <si>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</si>
  <si>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</si>
  <si>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</si>
  <si>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</si>
  <si>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</si>
  <si>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</si>
  <si>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</si>
  <si>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</si>
  <si>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</si>
  <si>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</si>
  <si>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</si>
  <si>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</si>
  <si>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</si>
  <si>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</si>
  <si>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</si>
  <si>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</si>
  <si>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</si>
  <si>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</si>
  <si>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</si>
  <si>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</si>
  <si>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</si>
  <si>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</si>
  <si>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</si>
  <si>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</si>
  <si>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</si>
  <si>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</si>
  <si>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</si>
  <si>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</si>
  <si>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</si>
  <si>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</si>
  <si>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</si>
  <si>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</si>
  <si>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</si>
  <si>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</si>
  <si>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</si>
  <si>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</si>
  <si>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</si>
  <si>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</si>
  <si>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</si>
  <si>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</si>
  <si>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</si>
  <si>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</si>
  <si>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</si>
  <si>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</si>
  <si>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</si>
  <si>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</si>
  <si>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</si>
  <si>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</si>
  <si>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</si>
  <si>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</si>
  <si>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</si>
  <si>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</si>
  <si>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</si>
  <si>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</si>
  <si>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</si>
  <si>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</si>
  <si>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</si>
  <si>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</si>
  <si>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</si>
  <si>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</si>
  <si>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</si>
  <si>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</si>
  <si>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</si>
  <si>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</si>
  <si>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</si>
  <si>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</si>
  <si>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</si>
  <si>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</si>
  <si>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</si>
  <si>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</si>
  <si>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</si>
  <si>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</si>
  <si>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</si>
  <si>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</si>
  <si>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</si>
  <si>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</si>
  <si>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</si>
  <si>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</si>
  <si>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</si>
  <si>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</si>
  <si>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</si>
  <si>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</si>
  <si>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</si>
  <si>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</si>
  <si>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</si>
  <si>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</si>
  <si>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</si>
  <si>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</si>
  <si>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</si>
  <si>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</si>
  <si>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</si>
  <si>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</si>
  <si>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</si>
  <si>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</si>
  <si>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</si>
  <si>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</si>
  <si>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</si>
  <si>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</si>
  <si>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</si>
  <si>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</si>
  <si>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</si>
  <si>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</si>
  <si>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</si>
  <si>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</si>
  <si>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</si>
  <si>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</si>
  <si>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</si>
  <si>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</si>
  <si>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</si>
  <si>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</si>
  <si>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</si>
  <si>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</si>
  <si>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</si>
  <si>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</si>
  <si>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</si>
  <si>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</si>
  <si>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</si>
  <si>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</si>
  <si>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</si>
  <si>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</si>
  <si>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</si>
  <si>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</si>
  <si>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</si>
  <si>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</si>
  <si>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</si>
  <si>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</si>
  <si>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</si>
  <si>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</si>
  <si>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</si>
  <si>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</si>
  <si>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</si>
  <si>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</si>
  <si>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</si>
  <si>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</si>
  <si>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</si>
  <si>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</si>
  <si>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</si>
  <si>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</si>
  <si>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</si>
  <si>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</si>
  <si>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</si>
  <si>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</si>
  <si>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</si>
  <si>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</si>
  <si>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</si>
  <si>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</si>
  <si>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</si>
  <si>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</si>
  <si>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</si>
  <si>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</si>
  <si>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</si>
  <si>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</si>
  <si>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</si>
  <si>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</si>
  <si>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</si>
  <si>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</si>
  <si>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</si>
  <si>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</si>
  <si>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</si>
  <si>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</si>
  <si>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</si>
  <si>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</si>
  <si>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</si>
  <si>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</si>
  <si>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</si>
  <si>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</si>
  <si>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</si>
  <si>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</si>
  <si>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</si>
  <si>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</si>
  <si>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</si>
  <si>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</si>
  <si>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</si>
  <si>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</si>
  <si>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</si>
  <si>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</si>
  <si>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</si>
  <si>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</si>
  <si>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</si>
  <si>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</si>
  <si>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</si>
  <si>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</si>
  <si>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</si>
  <si>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</si>
  <si>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</si>
  <si>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</si>
  <si>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</si>
  <si>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</si>
  <si>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</si>
  <si>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</si>
  <si>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</si>
  <si>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</si>
  <si>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</si>
  <si>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</si>
  <si>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</si>
  <si>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</si>
  <si>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</si>
  <si>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</si>
  <si>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</si>
  <si>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</si>
  <si>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</si>
  <si>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</si>
  <si>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</si>
  <si>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</si>
  <si>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</si>
  <si>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</si>
  <si>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</si>
  <si>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</si>
  <si>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</si>
  <si>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</si>
  <si>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</si>
  <si>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</si>
  <si>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</si>
  <si>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</si>
  <si>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</si>
  <si>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</si>
  <si>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</si>
  <si>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</si>
  <si>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</si>
  <si>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</si>
  <si>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</si>
  <si>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</si>
  <si>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</si>
  <si>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</si>
  <si>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</si>
  <si>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</si>
  <si>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</si>
  <si>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</si>
  <si>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</si>
  <si>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</si>
  <si>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</si>
  <si>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</si>
  <si>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</si>
  <si>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</si>
  <si>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</si>
  <si>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</si>
  <si>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</si>
  <si>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</si>
  <si>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</si>
  <si>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</si>
  <si>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</si>
  <si>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</si>
  <si>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</si>
  <si>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</si>
  <si>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</si>
  <si>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</si>
  <si>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</si>
  <si>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</si>
  <si>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</si>
  <si>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</si>
  <si>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</si>
  <si>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</si>
  <si>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</si>
  <si>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</si>
  <si>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</si>
  <si>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</si>
  <si>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</si>
  <si>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</si>
  <si>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</si>
  <si>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</si>
  <si>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</si>
  <si>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</si>
  <si>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</si>
  <si>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</si>
  <si>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</si>
  <si>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</si>
  <si>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</si>
  <si>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</si>
  <si>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</si>
  <si>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</si>
  <si>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</si>
  <si>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</si>
  <si>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</si>
  <si>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</si>
  <si>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</si>
  <si>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</si>
  <si>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</si>
  <si>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</si>
  <si>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</si>
  <si>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</si>
  <si>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</si>
  <si>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</si>
  <si>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</si>
  <si>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</si>
  <si>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</si>
  <si>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</si>
  <si>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</si>
  <si>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</si>
  <si>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</si>
  <si>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</si>
  <si>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</si>
  <si>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</si>
  <si>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</si>
  <si>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</si>
  <si>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</si>
  <si>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</si>
  <si>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</si>
  <si>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</si>
  <si>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</si>
  <si>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</si>
  <si>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</si>
  <si>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</si>
  <si>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</si>
  <si>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</si>
  <si>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</si>
  <si>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</si>
  <si>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</si>
  <si>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</si>
  <si>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</si>
  <si>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</si>
  <si>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</si>
  <si>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</si>
  <si>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</si>
  <si>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</si>
  <si>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</si>
  <si>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</si>
  <si>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</si>
  <si>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</si>
  <si>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</si>
  <si>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</si>
  <si>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</si>
  <si>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</si>
  <si>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</si>
  <si>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</si>
  <si>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</si>
  <si>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</si>
  <si>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</si>
  <si>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</si>
  <si>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</si>
  <si>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</si>
  <si>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</si>
  <si>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</si>
  <si>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</si>
  <si>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</si>
  <si>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</si>
  <si>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</si>
  <si>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</si>
  <si>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</si>
  <si>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</si>
  <si>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</si>
  <si>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</si>
  <si>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</si>
  <si>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</si>
  <si>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</si>
  <si>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</si>
  <si>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</si>
  <si>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</si>
  <si>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</si>
  <si>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</si>
  <si>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</si>
  <si>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</si>
  <si>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</si>
  <si>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</si>
  <si>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</si>
  <si>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</si>
  <si>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</si>
  <si>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</si>
  <si>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</si>
  <si>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</si>
  <si>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</si>
  <si>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</si>
  <si>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</si>
  <si>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</si>
  <si>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</si>
  <si>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</si>
  <si>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</si>
  <si>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</si>
  <si>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</si>
  <si>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</si>
  <si>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</si>
  <si>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</si>
  <si>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</si>
  <si>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</si>
  <si>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</si>
  <si>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</si>
  <si>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</si>
  <si>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</si>
  <si>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</si>
  <si>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</si>
  <si>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</si>
  <si>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</si>
  <si>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</si>
  <si>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</si>
  <si>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</si>
  <si>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</si>
  <si>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</si>
  <si>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</si>
  <si>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</si>
  <si>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</si>
  <si>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</si>
  <si>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</si>
  <si>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</si>
  <si>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</si>
  <si>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</si>
  <si>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</si>
  <si>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</si>
  <si>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</si>
  <si>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</si>
  <si>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</si>
  <si>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</si>
  <si>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</si>
  <si>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</si>
  <si>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</si>
  <si>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</si>
  <si>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</si>
  <si>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</si>
  <si>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</si>
  <si>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</si>
  <si>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</si>
  <si>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</si>
  <si>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</si>
  <si>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</si>
  <si>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</si>
  <si>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</si>
  <si>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</si>
  <si>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</si>
  <si>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</si>
  <si>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</si>
  <si>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</si>
  <si>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</si>
  <si>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</si>
  <si>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</si>
  <si>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</si>
  <si>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</si>
  <si>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</si>
  <si>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</si>
  <si>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</si>
  <si>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</si>
  <si>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</si>
  <si>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</si>
  <si>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</si>
  <si>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</si>
  <si>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</si>
  <si>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</si>
  <si>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</si>
  <si>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</si>
  <si>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</si>
  <si>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</si>
  <si>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</si>
  <si>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</si>
  <si>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</si>
  <si>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</si>
  <si>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</si>
  <si>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</si>
  <si>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</si>
  <si>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</si>
  <si>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</si>
  <si>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</si>
  <si>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</si>
  <si>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</si>
  <si>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</si>
  <si>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</si>
  <si>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</si>
  <si>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</si>
  <si>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</si>
  <si>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</si>
  <si>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</si>
  <si>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</si>
  <si>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</si>
  <si>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</si>
  <si>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</si>
  <si>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</si>
  <si>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</si>
  <si>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</si>
  <si>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</si>
  <si>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</si>
  <si>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</si>
  <si>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</si>
  <si>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</si>
  <si>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</si>
  <si>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</si>
  <si>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</si>
  <si>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</si>
  <si>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</si>
  <si>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</si>
  <si>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</si>
  <si>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</si>
  <si>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</si>
  <si>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</si>
  <si>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</si>
  <si>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</si>
  <si>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</si>
  <si>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</si>
  <si>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</si>
  <si>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</si>
  <si>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</si>
  <si>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</si>
  <si>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</si>
  <si>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</si>
  <si>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</si>
  <si>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</si>
  <si>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</si>
  <si>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</si>
  <si>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</si>
  <si>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</si>
  <si>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</si>
  <si>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</si>
  <si>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</si>
  <si>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</si>
  <si>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</si>
  <si>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</si>
  <si>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</si>
  <si>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</si>
  <si>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</si>
  <si>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</si>
  <si>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</si>
  <si>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</si>
  <si>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</si>
  <si>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</si>
  <si>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</si>
  <si>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</si>
  <si>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</si>
  <si>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</si>
  <si>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</si>
  <si>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</si>
  <si>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</si>
  <si>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</si>
  <si>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</si>
  <si>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</si>
  <si>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</si>
  <si>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</si>
  <si>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</si>
  <si>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</si>
  <si>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</si>
  <si>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</si>
  <si>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</si>
  <si>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</si>
  <si>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</si>
  <si>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</si>
  <si>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</si>
  <si>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</si>
  <si>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</si>
  <si>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</si>
  <si>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</si>
  <si>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</si>
  <si>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</si>
  <si>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</si>
  <si>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</si>
  <si>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</si>
  <si>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</si>
  <si>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</si>
  <si>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</si>
  <si>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</si>
  <si>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</si>
  <si>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</si>
  <si>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</si>
  <si>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</si>
  <si>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</si>
  <si>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</si>
  <si>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</si>
  <si>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</si>
  <si>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</si>
  <si>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</si>
  <si>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</si>
  <si>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</si>
  <si>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</si>
  <si>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</si>
  <si>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</si>
  <si>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</si>
  <si>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</si>
  <si>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</si>
  <si>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</si>
  <si>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</si>
  <si>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</si>
  <si>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</si>
  <si>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</si>
  <si>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</si>
  <si>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</si>
  <si>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</si>
  <si>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</si>
  <si>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</si>
  <si>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</si>
  <si>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</si>
  <si>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</si>
  <si>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</si>
  <si>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</si>
  <si>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</si>
  <si>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</si>
  <si>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</si>
  <si>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</si>
  <si>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</si>
  <si>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</si>
  <si>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</si>
  <si>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</si>
  <si>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</si>
  <si>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</si>
  <si>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</si>
  <si>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</si>
  <si>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</si>
  <si>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</si>
  <si>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</si>
  <si>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</si>
  <si>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</si>
  <si>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</si>
  <si>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</si>
  <si>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</si>
  <si>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</si>
  <si>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</si>
  <si>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</si>
  <si>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</si>
  <si>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</si>
  <si>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</si>
  <si>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</si>
  <si>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</si>
  <si>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</si>
  <si>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</si>
  <si>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</si>
  <si>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</si>
  <si>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</si>
  <si>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</si>
  <si>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</si>
  <si>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</si>
  <si>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</si>
  <si>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</si>
  <si>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</si>
  <si>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</si>
  <si>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</si>
  <si>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</si>
  <si>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</si>
  <si>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</si>
  <si>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</si>
  <si>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</si>
  <si>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</si>
  <si>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</si>
  <si>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</si>
  <si>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</si>
  <si>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</si>
  <si>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</si>
  <si>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</si>
  <si>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</si>
  <si>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</si>
  <si>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</si>
  <si>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</si>
  <si>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</si>
  <si>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</si>
  <si>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</si>
  <si>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</si>
  <si>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</si>
  <si>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</si>
  <si>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</si>
  <si>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</si>
  <si>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</si>
  <si>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</si>
  <si>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</si>
  <si>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</si>
  <si>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</si>
  <si>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</si>
  <si>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</si>
  <si>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</si>
  <si>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</si>
  <si>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</si>
  <si>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</si>
  <si>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</si>
  <si>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</si>
  <si>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</si>
  <si>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</si>
  <si>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</si>
  <si>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</si>
  <si>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</si>
  <si>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</si>
  <si>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</si>
  <si>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</si>
  <si>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</si>
  <si>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</si>
  <si>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</si>
  <si>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</si>
  <si>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</si>
  <si>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</si>
  <si>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</si>
  <si>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</si>
  <si>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</si>
  <si>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</si>
  <si>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</si>
  <si>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</si>
  <si>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</si>
  <si>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</si>
  <si>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</si>
  <si>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</si>
  <si>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</si>
  <si>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</si>
  <si>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</si>
  <si>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</si>
  <si>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</si>
  <si>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</si>
  <si>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</si>
  <si>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</si>
  <si>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</si>
  <si>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</si>
  <si>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</si>
  <si>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</si>
  <si>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</si>
  <si>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</si>
  <si>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</si>
  <si>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</si>
  <si>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</si>
  <si>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</si>
  <si>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</si>
  <si>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</si>
  <si>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</si>
  <si>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</si>
  <si>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</si>
  <si>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</si>
  <si>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</si>
  <si>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</si>
  <si>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</si>
  <si>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</si>
  <si>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</si>
  <si>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</si>
  <si>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</si>
  <si>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</si>
  <si>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</si>
  <si>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</si>
  <si>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</si>
  <si>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</si>
  <si>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</si>
  <si>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</si>
  <si>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</si>
  <si>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</si>
  <si>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</si>
  <si>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</si>
  <si>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</si>
  <si>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</si>
  <si>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</si>
  <si>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</si>
  <si>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</si>
  <si>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</si>
  <si>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</si>
  <si>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</si>
  <si>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</si>
  <si>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</si>
  <si>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</si>
  <si>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</si>
  <si>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</si>
  <si>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</si>
  <si>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</si>
  <si>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</si>
  <si>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</si>
  <si>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</si>
  <si>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</si>
  <si>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</si>
  <si>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</si>
  <si>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</si>
  <si>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</si>
  <si>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</si>
  <si>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</si>
  <si>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</si>
  <si>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</si>
  <si>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</si>
  <si>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</si>
  <si>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</si>
  <si>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</si>
  <si>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</si>
  <si>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</si>
  <si>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</si>
  <si>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</si>
  <si>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</si>
  <si>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</si>
  <si>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</si>
  <si>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</si>
  <si>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</si>
  <si>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</si>
  <si>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</si>
  <si>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</si>
  <si>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</si>
  <si>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</si>
  <si>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</si>
  <si>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</si>
  <si>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</si>
  <si>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</si>
  <si>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</si>
  <si>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</si>
  <si>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</si>
  <si>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</si>
  <si>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</si>
  <si>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</si>
  <si>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</si>
  <si>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</si>
  <si>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</si>
  <si>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</si>
  <si>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</si>
  <si>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</si>
  <si>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</si>
  <si>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</si>
  <si>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</si>
  <si>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</si>
  <si>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</si>
  <si>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</si>
  <si>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</si>
  <si>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</si>
  <si>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</si>
  <si>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</si>
  <si>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</si>
  <si>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</si>
  <si>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</si>
  <si>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</si>
  <si>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</si>
  <si>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</si>
  <si>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</si>
  <si>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</si>
  <si>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</si>
  <si>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</si>
  <si>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</si>
  <si>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</si>
  <si>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</si>
  <si>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</si>
  <si>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</si>
  <si>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</si>
  <si>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</si>
  <si>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</si>
  <si>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</si>
  <si>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</si>
  <si>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</si>
  <si>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</si>
  <si>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</si>
  <si>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</si>
  <si>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</si>
  <si>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</si>
  <si>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</si>
  <si>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</si>
  <si>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</si>
  <si>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</si>
  <si>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</si>
  <si>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</si>
  <si>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</si>
  <si>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</si>
  <si>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</si>
  <si>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</si>
  <si>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</si>
  <si>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</si>
  <si>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</si>
  <si>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</si>
  <si>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</si>
  <si>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</si>
  <si>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</si>
  <si>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</si>
  <si>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</si>
  <si>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</si>
  <si>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</si>
  <si>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</si>
  <si>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</si>
  <si>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</si>
  <si>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</si>
  <si>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</si>
  <si>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</si>
  <si>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</si>
  <si>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</si>
  <si>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</si>
  <si>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</si>
  <si>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</si>
  <si>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</si>
  <si>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</si>
  <si>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</si>
  <si>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</si>
  <si>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</si>
  <si>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</si>
  <si>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</si>
  <si>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</si>
  <si>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</si>
  <si>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</si>
  <si>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</si>
  <si>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</si>
  <si>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</si>
  <si>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</si>
  <si>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</si>
  <si>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</si>
  <si>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</si>
  <si>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</si>
  <si>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</si>
  <si>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</si>
  <si>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</si>
  <si>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</si>
  <si>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</si>
  <si>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</si>
  <si>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</si>
  <si>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</si>
  <si>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</si>
  <si>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</si>
  <si>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</si>
  <si>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</si>
  <si>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</si>
  <si>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</si>
  <si>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</si>
  <si>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</si>
  <si>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</si>
  <si>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</si>
  <si>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</si>
  <si>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</si>
  <si>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</si>
  <si>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</si>
  <si>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</si>
  <si>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</si>
  <si>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</si>
  <si>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</si>
  <si>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</si>
  <si>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</si>
  <si>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</si>
  <si>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</si>
  <si>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</si>
  <si>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</si>
  <si>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</si>
  <si>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</si>
  <si>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</si>
  <si>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</si>
  <si>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</si>
  <si>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</si>
  <si>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</si>
  <si>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</si>
  <si>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</si>
  <si>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</si>
  <si>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</si>
  <si>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</si>
  <si>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</si>
  <si>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</si>
  <si>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</si>
  <si>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</si>
  <si>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</si>
  <si>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</si>
  <si>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</si>
  <si>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</si>
  <si>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</si>
  <si>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</si>
  <si>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</si>
  <si>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</si>
  <si>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</si>
  <si>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</si>
  <si>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</si>
  <si>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</si>
  <si>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</si>
  <si>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</si>
  <si>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</si>
  <si>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</si>
  <si>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</si>
  <si>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</si>
  <si>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</si>
  <si>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</si>
  <si>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</si>
  <si>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</si>
  <si>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</si>
  <si>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</si>
  <si>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</si>
  <si>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</si>
  <si>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</si>
  <si>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</si>
  <si>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</si>
  <si>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</si>
  <si>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</si>
  <si>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</si>
  <si>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</si>
  <si>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</si>
  <si>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</si>
  <si>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</si>
  <si>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</si>
  <si>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</si>
  <si>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</si>
  <si>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</si>
  <si>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</si>
  <si>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</si>
  <si>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</si>
  <si>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</si>
  <si>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</si>
  <si>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</si>
  <si>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</si>
  <si>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</si>
  <si>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</si>
  <si>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</si>
  <si>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</si>
  <si>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</si>
  <si>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</si>
  <si>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</si>
  <si>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</si>
  <si>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</si>
  <si>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</si>
  <si>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</si>
  <si>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</si>
  <si>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</si>
  <si>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</si>
  <si>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</si>
  <si>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</si>
  <si>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</si>
  <si>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</si>
  <si>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</si>
  <si>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</si>
  <si>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</si>
  <si>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</si>
  <si>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</si>
  <si>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</si>
  <si>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</si>
  <si>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</si>
  <si>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</si>
  <si>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</si>
  <si>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</si>
  <si>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</si>
  <si>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</si>
  <si>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</si>
  <si>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</si>
  <si>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</si>
  <si>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</si>
  <si>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</si>
  <si>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</si>
  <si>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</si>
  <si>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</si>
  <si>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</si>
  <si>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</si>
  <si>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</si>
  <si>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</si>
  <si>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</si>
  <si>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</si>
  <si>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</si>
  <si>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</si>
  <si>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</si>
  <si>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</si>
  <si>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</si>
  <si>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</si>
  <si>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</si>
  <si>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</si>
  <si>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</si>
  <si>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</si>
  <si>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</si>
  <si>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</si>
  <si>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</si>
  <si>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</si>
  <si>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</si>
  <si>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</si>
  <si>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</si>
  <si>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</si>
  <si>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</si>
  <si>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</si>
  <si>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</si>
  <si>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</si>
  <si>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</si>
  <si>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</si>
  <si>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</si>
  <si>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</si>
  <si>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</si>
  <si>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</si>
  <si>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</si>
  <si>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</si>
  <si>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</si>
  <si>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</si>
  <si>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</si>
  <si>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</si>
  <si>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</si>
  <si>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</si>
  <si>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</si>
  <si>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</si>
  <si>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</si>
  <si>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</si>
  <si>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</si>
  <si>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</si>
  <si>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</si>
  <si>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</si>
  <si>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</si>
  <si>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</si>
  <si>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</si>
  <si>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</si>
  <si>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</si>
  <si>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</si>
  <si>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</si>
  <si>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</si>
  <si>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</si>
  <si>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</si>
  <si>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</si>
  <si>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</si>
  <si>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</si>
  <si>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</si>
  <si>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</si>
  <si>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</si>
  <si>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</si>
  <si>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</si>
  <si>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</si>
  <si>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</si>
  <si>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</si>
  <si>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</si>
  <si>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</si>
  <si>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</si>
  <si>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</si>
  <si>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</si>
  <si>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</si>
  <si>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</si>
  <si>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</si>
  <si>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</si>
  <si>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</si>
  <si>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</si>
  <si>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</si>
  <si>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</si>
  <si>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</si>
  <si>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</si>
  <si>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</si>
  <si>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</si>
  <si>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</si>
  <si>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</si>
  <si>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</si>
  <si>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</si>
  <si>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</si>
  <si>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</si>
  <si>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</si>
  <si>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</si>
  <si>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</si>
  <si>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</si>
  <si>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</si>
  <si>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</si>
  <si>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</si>
  <si>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</si>
  <si>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</si>
  <si>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</si>
  <si>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</si>
  <si>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</si>
  <si>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</si>
  <si>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</si>
  <si>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</si>
  <si>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</si>
  <si>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</si>
  <si>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</si>
  <si>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</si>
  <si>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</si>
  <si>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</si>
  <si>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</si>
  <si>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</si>
  <si>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</si>
  <si>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</si>
  <si>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</si>
  <si>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</si>
  <si>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</si>
  <si>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</si>
  <si>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</si>
  <si>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</si>
  <si>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</si>
  <si>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</si>
  <si>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</si>
  <si>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</si>
  <si>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</si>
  <si>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</si>
  <si>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</si>
  <si>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</si>
  <si>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</si>
  <si>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</si>
  <si>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</si>
  <si>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</si>
  <si>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</si>
  <si>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</si>
  <si>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</si>
  <si>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</si>
  <si>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</si>
  <si>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</si>
  <si>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</si>
  <si>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</si>
  <si>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</si>
  <si>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</si>
  <si>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</si>
  <si>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</si>
  <si>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</si>
  <si>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</si>
  <si>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</si>
  <si>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</si>
  <si>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</si>
  <si>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</si>
  <si>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</si>
  <si>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</si>
  <si>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</si>
  <si>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</si>
  <si>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</si>
  <si>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</si>
  <si>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</si>
  <si>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</si>
  <si>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</si>
  <si>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</si>
  <si>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</si>
  <si>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</si>
  <si>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</si>
  <si>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</si>
  <si>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</si>
  <si>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</si>
  <si>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</si>
  <si>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</si>
  <si>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</si>
  <si>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</si>
  <si>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</si>
  <si>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</si>
  <si>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</si>
  <si>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</si>
  <si>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</si>
  <si>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</si>
  <si>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</si>
  <si>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</si>
  <si>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</si>
  <si>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</si>
  <si>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</si>
  <si>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</si>
  <si>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</si>
  <si>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</si>
  <si>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</si>
  <si>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</si>
  <si>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</si>
  <si>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</si>
  <si>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</si>
  <si>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</si>
  <si>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</si>
  <si>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</si>
  <si>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</si>
  <si>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</si>
  <si>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</si>
  <si>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</si>
  <si>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</si>
  <si>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</si>
  <si>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</si>
  <si>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</si>
  <si>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</si>
  <si>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</si>
  <si>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</si>
  <si>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</si>
  <si>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</si>
  <si>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</si>
  <si>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</si>
  <si>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</si>
  <si>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</si>
  <si>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</si>
  <si>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</si>
  <si>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</si>
  <si>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</si>
  <si>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</si>
  <si>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</si>
  <si>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</si>
  <si>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</si>
  <si>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</si>
  <si>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</si>
  <si>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</si>
  <si>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</si>
  <si>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</si>
  <si>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</si>
  <si>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</si>
  <si>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</si>
  <si>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</si>
  <si>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</si>
  <si>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</si>
  <si>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</si>
  <si>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</si>
  <si>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</si>
  <si>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</si>
  <si>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</si>
  <si>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</si>
  <si>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</si>
  <si>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</si>
  <si>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</si>
  <si>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</si>
  <si>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</si>
  <si>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</si>
  <si>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</si>
  <si>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</si>
  <si>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</si>
  <si>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</si>
  <si>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</si>
  <si>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</si>
  <si>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</si>
  <si>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</si>
  <si>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</si>
  <si>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</si>
  <si>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</si>
  <si>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</si>
  <si>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</si>
  <si>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</si>
  <si>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</si>
  <si>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</si>
  <si>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</si>
  <si>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</si>
  <si>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</si>
  <si>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</si>
  <si>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</si>
  <si>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</si>
  <si>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</si>
  <si>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</si>
  <si>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</si>
  <si>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</si>
  <si>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</si>
  <si>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</si>
  <si>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</si>
  <si>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</si>
  <si>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</si>
  <si>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</si>
  <si>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</si>
  <si>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</si>
  <si>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</si>
  <si>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</si>
  <si>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</si>
  <si>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</si>
  <si>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</si>
  <si>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</si>
  <si>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</si>
  <si>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</si>
  <si>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</si>
  <si>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</si>
  <si>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</si>
  <si>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</si>
  <si>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</si>
  <si>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</si>
  <si>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</si>
  <si>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</si>
  <si>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</si>
  <si>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</si>
  <si>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</si>
  <si>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</si>
  <si>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</si>
  <si>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</si>
  <si>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</si>
  <si>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</si>
  <si>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</si>
  <si>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</si>
  <si>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</si>
  <si>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</si>
  <si>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</si>
  <si>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</si>
  <si>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</si>
  <si>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</si>
  <si>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</si>
  <si>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</si>
  <si>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</si>
  <si>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</si>
  <si>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</si>
  <si>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</si>
  <si>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</si>
  <si>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</si>
  <si>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</si>
  <si>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</si>
  <si>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</si>
  <si>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</si>
  <si>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</si>
  <si>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</si>
  <si>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</si>
  <si>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</si>
  <si>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</si>
  <si>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</si>
  <si>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</si>
  <si>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</si>
  <si>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</si>
  <si>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</si>
  <si>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</si>
  <si>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</si>
  <si>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</si>
  <si>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</si>
  <si>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</si>
  <si>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</si>
  <si>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</si>
  <si>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</si>
  <si>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</si>
  <si>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</si>
  <si>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</si>
  <si>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</si>
  <si>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</si>
  <si>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</si>
  <si>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</si>
  <si>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</si>
  <si>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</si>
  <si>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</si>
  <si>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</si>
  <si>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</si>
  <si>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</si>
  <si>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</si>
  <si>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</si>
  <si>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</si>
  <si>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</si>
  <si>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</si>
  <si>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</si>
  <si>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</si>
  <si>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</si>
  <si>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</si>
  <si>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</si>
  <si>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</si>
  <si>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</si>
  <si>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</si>
  <si>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</si>
  <si>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</si>
  <si>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</si>
  <si>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</si>
  <si>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</si>
  <si>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</si>
  <si>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</si>
  <si>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</si>
  <si>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</si>
  <si>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</si>
  <si>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</si>
  <si>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</si>
  <si>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</si>
  <si>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</si>
  <si>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</si>
  <si>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</si>
  <si>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</si>
  <si>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</si>
  <si>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</si>
  <si>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</si>
  <si>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</si>
  <si>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</si>
  <si>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</si>
  <si>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</si>
  <si>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</si>
  <si>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</si>
  <si>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</si>
  <si>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</si>
  <si>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</si>
  <si>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</si>
  <si>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</si>
  <si>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</si>
  <si>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</si>
  <si>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</si>
  <si>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</si>
  <si>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</si>
  <si>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</si>
  <si>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</si>
  <si>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</si>
  <si>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</si>
  <si>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</si>
  <si>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</si>
  <si>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</si>
  <si>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</si>
  <si>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</si>
  <si>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</si>
  <si>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</si>
  <si>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</si>
  <si>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</si>
  <si>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</si>
  <si>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</si>
  <si>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</si>
  <si>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</si>
  <si>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</si>
  <si>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</si>
  <si>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</si>
  <si>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</si>
  <si>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</si>
  <si>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</si>
  <si>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</si>
  <si>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</si>
  <si>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</si>
  <si>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</si>
  <si>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</si>
  <si>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</si>
  <si>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</si>
  <si>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</si>
  <si>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</si>
  <si>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</si>
  <si>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</si>
  <si>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</si>
  <si>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</si>
  <si>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</si>
  <si>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</si>
  <si>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</si>
  <si>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</si>
  <si>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</si>
  <si>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</si>
  <si>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</si>
  <si>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</si>
  <si>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</si>
  <si>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</si>
  <si>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</si>
  <si>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</si>
  <si>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</si>
  <si>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</si>
  <si>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</si>
  <si>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</si>
  <si>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</si>
  <si>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</si>
  <si>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</si>
  <si>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</si>
  <si>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</si>
  <si>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</si>
  <si>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</si>
  <si>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</si>
  <si>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</si>
  <si>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</si>
  <si>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</si>
  <si>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</si>
  <si>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</si>
  <si>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</si>
  <si>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</si>
  <si>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</si>
  <si>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</si>
  <si>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</si>
  <si>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</si>
  <si>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</si>
  <si>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</si>
  <si>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</si>
  <si>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</si>
  <si>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</si>
  <si>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</si>
  <si>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</si>
  <si>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</si>
  <si>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</si>
  <si>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</si>
  <si>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</si>
  <si>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</si>
  <si>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</si>
  <si>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</si>
  <si>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</si>
  <si>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</si>
  <si>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</si>
  <si>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</si>
  <si>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</si>
  <si>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</si>
  <si>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</si>
  <si>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</si>
  <si>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</si>
  <si>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</si>
  <si>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</si>
  <si>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</si>
  <si>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</si>
  <si>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</si>
  <si>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</si>
  <si>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</si>
  <si>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</si>
  <si>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</si>
  <si>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</si>
  <si>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</si>
  <si>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</si>
  <si>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</si>
  <si>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</si>
  <si>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</si>
  <si>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</si>
  <si>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</si>
  <si>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</si>
  <si>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</si>
  <si>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</si>
  <si>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</si>
  <si>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</si>
  <si>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</si>
  <si>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</si>
  <si>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</si>
  <si>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</si>
  <si>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</si>
  <si>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</si>
  <si>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</si>
  <si>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</si>
  <si>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</si>
  <si>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</si>
  <si>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</si>
  <si>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</si>
  <si>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</si>
  <si>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</si>
  <si>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</si>
  <si>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</si>
  <si>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</si>
  <si>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</si>
  <si>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</si>
  <si>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</si>
  <si>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</si>
  <si>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</si>
  <si>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</si>
  <si>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</si>
  <si>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</si>
  <si>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</si>
  <si>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</si>
  <si>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</si>
  <si>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</si>
  <si>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</si>
  <si>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</si>
  <si>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</si>
  <si>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</si>
  <si>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</si>
  <si>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</si>
  <si>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</si>
  <si>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</si>
  <si>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</si>
  <si>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</si>
  <si>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</si>
  <si>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</si>
  <si>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</si>
  <si>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</si>
  <si>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</si>
  <si>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</si>
  <si>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</si>
  <si>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</si>
  <si>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</si>
  <si>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</si>
  <si>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</si>
  <si>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</si>
  <si>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</si>
  <si>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</si>
  <si>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</si>
  <si>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</si>
  <si>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</si>
  <si>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</si>
  <si>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</si>
  <si>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</si>
  <si>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</si>
  <si>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</si>
  <si>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</si>
  <si>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</si>
  <si>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</si>
  <si>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</si>
  <si>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</si>
  <si>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</si>
  <si>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</si>
  <si>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</si>
  <si>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</si>
  <si>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</si>
  <si>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</si>
  <si>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</si>
  <si>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</si>
  <si>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</si>
  <si>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</si>
  <si>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</si>
  <si>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</si>
  <si>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</si>
  <si>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</si>
  <si>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</si>
  <si>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</si>
  <si>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</si>
  <si>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</si>
  <si>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</si>
  <si>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</si>
  <si>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</si>
  <si>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</si>
  <si>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</si>
  <si>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</si>
  <si>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</si>
  <si>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</si>
  <si>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</si>
  <si>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</si>
  <si>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</si>
  <si>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</si>
  <si>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</si>
  <si>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</si>
  <si>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</si>
  <si>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</si>
  <si>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</si>
  <si>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</si>
  <si>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</si>
  <si>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</si>
  <si>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</si>
  <si>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</si>
  <si>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</si>
  <si>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</si>
  <si>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</si>
  <si>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</si>
  <si>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</si>
  <si>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</si>
  <si>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</si>
  <si>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</si>
  <si>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</si>
  <si>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</si>
  <si>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</si>
  <si>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</si>
  <si>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</si>
  <si>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</si>
  <si>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</si>
  <si>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</si>
  <si>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</si>
  <si>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</si>
  <si>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</si>
  <si>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</si>
  <si>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</si>
  <si>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</si>
  <si>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</si>
  <si>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</si>
  <si>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</si>
  <si>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</si>
  <si>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</si>
  <si>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</si>
  <si>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</si>
  <si>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</si>
  <si>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</si>
  <si>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</si>
  <si>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</si>
  <si>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</si>
  <si>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</si>
  <si>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</si>
  <si>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</si>
  <si>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</si>
  <si>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</si>
  <si>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</si>
  <si>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</si>
  <si>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</si>
  <si>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</si>
  <si>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</si>
  <si>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</si>
  <si>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</si>
  <si>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</si>
  <si>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</si>
  <si>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</si>
  <si>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</si>
  <si>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</si>
  <si>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</si>
  <si>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</si>
  <si>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</si>
  <si>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</si>
  <si>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</si>
  <si>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</si>
  <si>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</si>
  <si>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</si>
  <si>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</si>
  <si>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</si>
  <si>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</si>
  <si>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</si>
  <si>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</si>
  <si>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</si>
  <si>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</si>
  <si>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</si>
  <si>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</si>
  <si>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</si>
  <si>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</si>
  <si>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</si>
  <si>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</si>
  <si>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</si>
  <si>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</si>
  <si>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</si>
  <si>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</si>
  <si>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</si>
  <si>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</si>
  <si>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</si>
  <si>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</si>
  <si>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</si>
  <si>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</si>
  <si>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</si>
  <si>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</si>
  <si>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</si>
  <si>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</si>
  <si>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</si>
  <si>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</si>
  <si>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</si>
  <si>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</si>
  <si>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</si>
  <si>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</si>
  <si>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</si>
  <si>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</si>
  <si>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</si>
  <si>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</si>
  <si>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</si>
  <si>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</si>
  <si>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</si>
  <si>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</si>
  <si>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</si>
  <si>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</si>
  <si>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</si>
  <si>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</si>
  <si>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</si>
  <si>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</si>
  <si>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</si>
  <si>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</si>
  <si>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</si>
  <si>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</si>
  <si>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</si>
  <si>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</si>
  <si>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</si>
  <si>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</si>
  <si>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</si>
  <si>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</si>
  <si>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</si>
  <si>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</si>
  <si>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</si>
  <si>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</si>
  <si>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</si>
  <si>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</si>
  <si>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</si>
  <si>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</si>
  <si>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</si>
  <si>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</si>
  <si>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</si>
  <si>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</si>
  <si>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</si>
  <si>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</si>
  <si>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</si>
  <si>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</si>
  <si>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</si>
  <si>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</si>
  <si>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</si>
  <si>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</si>
  <si>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</si>
  <si>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</si>
  <si>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</si>
  <si>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</si>
  <si>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</si>
  <si>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</si>
  <si>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</si>
  <si>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</si>
  <si>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</si>
  <si>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</si>
  <si>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</si>
  <si>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</si>
  <si>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</si>
  <si>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</si>
  <si>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</si>
  <si>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</si>
  <si>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</si>
  <si>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</si>
  <si>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</si>
  <si>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</si>
  <si>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</si>
  <si>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</si>
  <si>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</si>
  <si>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</si>
  <si>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</si>
  <si>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</si>
  <si>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</si>
  <si>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</si>
  <si>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</si>
  <si>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</si>
  <si>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</si>
  <si>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</si>
  <si>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</si>
  <si>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</si>
  <si>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</si>
  <si>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</si>
  <si>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</si>
  <si>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</si>
  <si>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</si>
  <si>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</si>
  <si>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</si>
  <si>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</si>
  <si>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</si>
  <si>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</si>
  <si>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</si>
  <si>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</si>
  <si>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</si>
  <si>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</si>
  <si>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</si>
  <si>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</si>
  <si>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</si>
  <si>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</si>
  <si>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</si>
  <si>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</si>
  <si>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</si>
  <si>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</si>
  <si>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</si>
  <si>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</si>
  <si>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</si>
  <si>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</si>
  <si>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</si>
  <si>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</si>
  <si>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</si>
  <si>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</si>
  <si>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</si>
  <si>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</si>
  <si>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</si>
  <si>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</si>
  <si>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</si>
  <si>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</si>
  <si>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</si>
  <si>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</si>
  <si>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</si>
  <si>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</si>
  <si>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</si>
  <si>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</si>
  <si>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</si>
  <si>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</si>
  <si>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</si>
  <si>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</si>
  <si>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</si>
  <si>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</si>
  <si>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</si>
  <si>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</si>
  <si>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</si>
  <si>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</si>
  <si>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</si>
  <si>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</si>
  <si>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</si>
  <si>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</si>
  <si>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</si>
  <si>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</si>
  <si>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</si>
  <si>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</si>
  <si>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</si>
  <si>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</si>
  <si>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</si>
  <si>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</si>
  <si>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</si>
  <si>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</si>
  <si>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</si>
  <si>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</si>
  <si>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</si>
  <si>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</si>
  <si>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</si>
  <si>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</si>
  <si>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</si>
  <si>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</si>
  <si>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</si>
  <si>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</si>
  <si>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</si>
  <si>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</si>
  <si>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</si>
  <si>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</si>
  <si>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</si>
  <si>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</si>
  <si>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</si>
  <si>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</si>
  <si>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</si>
  <si>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</si>
  <si>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</si>
  <si>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</si>
  <si>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</si>
  <si>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</si>
  <si>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</si>
  <si>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</si>
  <si>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</si>
  <si>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</si>
  <si>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</si>
  <si>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</si>
  <si>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</si>
  <si>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</si>
  <si>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</si>
  <si>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</si>
  <si>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</si>
  <si>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</si>
  <si>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</si>
  <si>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</si>
  <si>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</si>
  <si>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</si>
  <si>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</si>
  <si>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</si>
  <si>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</si>
  <si>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</si>
  <si>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</si>
  <si>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</si>
  <si>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</si>
  <si>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</si>
  <si>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</si>
  <si>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</si>
  <si>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</si>
  <si>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</si>
  <si>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</si>
  <si>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</si>
  <si>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</si>
  <si>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</si>
  <si>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</si>
  <si>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</si>
  <si>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</si>
  <si>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</si>
  <si>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</si>
  <si>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</si>
  <si>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</si>
  <si>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</si>
  <si>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</si>
  <si>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</si>
  <si>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</si>
  <si>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</si>
  <si>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</si>
  <si>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</si>
  <si>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</si>
  <si>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</si>
  <si>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</si>
  <si>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</si>
  <si>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</si>
  <si>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</si>
  <si>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</si>
  <si>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</si>
  <si>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</si>
  <si>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</si>
  <si>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</si>
  <si>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</si>
  <si>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</si>
  <si>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</si>
  <si>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</si>
  <si>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</si>
  <si>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</si>
  <si>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</si>
  <si>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</si>
  <si>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</si>
  <si>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</si>
  <si>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</si>
  <si>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</si>
  <si>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</si>
  <si>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</si>
  <si>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</si>
  <si>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</si>
  <si>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</si>
  <si>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</si>
  <si>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</si>
  <si>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</si>
  <si>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</si>
  <si>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</si>
  <si>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</si>
  <si>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</si>
  <si>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</si>
  <si>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</si>
  <si>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</si>
  <si>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</si>
  <si>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</si>
  <si>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</si>
  <si>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</si>
  <si>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</si>
  <si>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</si>
  <si>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</si>
  <si>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</si>
  <si>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</si>
  <si>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</si>
  <si>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</si>
  <si>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</si>
  <si>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</si>
  <si>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</si>
  <si>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</si>
  <si>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</si>
  <si>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</si>
  <si>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</si>
  <si>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</si>
  <si>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</si>
  <si>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</si>
  <si>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</si>
  <si>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</si>
  <si>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</si>
  <si>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</si>
  <si>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</si>
  <si>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</si>
  <si>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</si>
  <si>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</si>
  <si>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</si>
  <si>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</si>
  <si>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</si>
  <si>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</si>
  <si>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</si>
  <si>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</si>
  <si>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</si>
  <si>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</si>
  <si>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</si>
  <si>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</si>
  <si>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</si>
  <si>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</si>
  <si>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</si>
  <si>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</si>
  <si>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</si>
  <si>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</si>
  <si>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</si>
  <si>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</si>
  <si>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</si>
  <si>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</si>
  <si>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</si>
  <si>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</si>
  <si>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</si>
  <si>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</si>
  <si>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</si>
  <si>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</si>
  <si>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</si>
  <si>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</si>
  <si>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</si>
  <si>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</si>
  <si>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</si>
  <si>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</si>
  <si>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</si>
  <si>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</si>
  <si>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</si>
  <si>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</si>
  <si>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</si>
  <si>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</si>
  <si>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</si>
  <si>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</si>
  <si>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</si>
  <si>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</si>
  <si>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</si>
  <si>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</si>
  <si>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</si>
  <si>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</si>
  <si>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</si>
  <si>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</si>
  <si>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</si>
  <si>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</si>
  <si>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</si>
  <si>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</si>
  <si>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</si>
  <si>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</si>
  <si>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</si>
  <si>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</si>
  <si>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</si>
  <si>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</si>
  <si>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</si>
  <si>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</si>
  <si>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</si>
  <si>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</si>
  <si>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</si>
  <si>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</si>
  <si>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</si>
  <si>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</si>
  <si>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</si>
  <si>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</si>
  <si>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</si>
  <si>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</si>
  <si>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</si>
  <si>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</si>
  <si>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</si>
  <si>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</si>
  <si>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</si>
  <si>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</si>
  <si>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</si>
  <si>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</si>
  <si>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</si>
  <si>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</si>
  <si>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</si>
  <si>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</si>
  <si>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</si>
  <si>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</si>
  <si>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</si>
  <si>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</si>
  <si>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</si>
  <si>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</si>
  <si>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</si>
  <si>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</si>
  <si>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</si>
  <si>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</si>
  <si>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</si>
  <si>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</si>
  <si>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</si>
  <si>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</si>
  <si>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</si>
  <si>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</si>
  <si>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</si>
  <si>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</si>
  <si>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</si>
  <si>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</si>
  <si>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</si>
  <si>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</si>
  <si>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</si>
  <si>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</si>
  <si>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</si>
  <si>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</si>
  <si>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</si>
  <si>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</si>
  <si>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</si>
  <si>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</si>
  <si>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</si>
  <si>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</si>
  <si>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</si>
  <si>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</si>
  <si>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</si>
  <si>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</si>
  <si>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</si>
  <si>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</si>
  <si>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</si>
  <si>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</si>
  <si>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</si>
  <si>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</si>
  <si>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</si>
  <si>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</si>
  <si>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</si>
  <si>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</si>
  <si>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</si>
  <si>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</si>
  <si>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</si>
  <si>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</si>
  <si>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</si>
  <si>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</si>
  <si>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</si>
  <si>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</si>
  <si>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</si>
  <si>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</si>
  <si>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</si>
  <si>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</si>
  <si>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</si>
  <si>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</si>
  <si>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</si>
  <si>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</si>
  <si>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</si>
  <si>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</si>
  <si>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</si>
  <si>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</si>
  <si>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</si>
  <si>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</si>
  <si>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</si>
  <si>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</si>
  <si>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</si>
  <si>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</si>
  <si>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</si>
  <si>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</si>
  <si>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</si>
  <si>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</si>
  <si>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</si>
  <si>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</si>
  <si>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</si>
  <si>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</si>
  <si>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</si>
  <si>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</si>
  <si>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</si>
  <si>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</si>
  <si>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</si>
  <si>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</si>
  <si>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</si>
  <si>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</si>
  <si>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</si>
  <si>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</si>
  <si>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</si>
  <si>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</si>
  <si>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</si>
  <si>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</si>
  <si>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</si>
  <si>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</si>
  <si>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</si>
  <si>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</si>
  <si>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</si>
  <si>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</si>
  <si>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</si>
  <si>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</si>
  <si>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</si>
  <si>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</si>
  <si>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</si>
  <si>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</si>
  <si>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</si>
  <si>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</si>
  <si>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</si>
  <si>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</si>
  <si>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</si>
  <si>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</si>
  <si>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</si>
  <si>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</si>
  <si>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</si>
  <si>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</si>
  <si>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</si>
  <si>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</si>
  <si>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</si>
  <si>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</si>
  <si>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</si>
  <si>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</si>
  <si>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</si>
  <si>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</si>
  <si>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</si>
  <si>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</si>
  <si>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</si>
  <si>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</si>
  <si>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</si>
  <si>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</si>
  <si>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</si>
  <si>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</si>
  <si>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</si>
  <si>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</si>
  <si>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</si>
  <si>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</si>
  <si>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</si>
  <si>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</si>
  <si>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</si>
  <si>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</si>
  <si>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</si>
  <si>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</si>
  <si>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</si>
  <si>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</si>
  <si>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</si>
  <si>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</si>
  <si>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</si>
  <si>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</si>
  <si>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</si>
  <si>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</si>
  <si>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</si>
  <si>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</si>
  <si>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</si>
  <si>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</si>
  <si>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</si>
  <si>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</si>
  <si>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</si>
  <si>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</si>
  <si>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</si>
  <si>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</si>
  <si>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</si>
  <si>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</si>
  <si>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</si>
  <si>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</si>
  <si>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</si>
  <si>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</si>
  <si>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</si>
  <si>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</si>
  <si>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</si>
  <si>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</si>
  <si>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</si>
  <si>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</si>
  <si>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</si>
  <si>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</si>
  <si>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</si>
  <si>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</si>
  <si>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</si>
  <si>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</si>
  <si>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</si>
  <si>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</si>
  <si>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</si>
  <si>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</si>
  <si>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</si>
  <si>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</si>
  <si>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</si>
  <si>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</si>
  <si>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</si>
  <si>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</si>
  <si>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</si>
  <si>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</si>
  <si>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</si>
  <si>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</si>
  <si>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</si>
  <si>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</si>
  <si>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</si>
  <si>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</si>
  <si>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</si>
  <si>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</si>
  <si>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</si>
  <si>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</si>
  <si>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</si>
  <si>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</si>
  <si>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</si>
  <si>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</si>
  <si>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</si>
  <si>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</si>
  <si>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</si>
  <si>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</si>
  <si>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</si>
  <si>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</si>
  <si>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</si>
  <si>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</si>
  <si>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</si>
  <si>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</si>
  <si>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</si>
  <si>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</si>
  <si>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</si>
  <si>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</si>
  <si>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</si>
  <si>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</si>
  <si>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</si>
  <si>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</si>
  <si>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</si>
  <si>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</si>
  <si>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</si>
  <si>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</si>
  <si>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</si>
  <si>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</si>
  <si>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</si>
  <si>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</si>
  <si>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</si>
  <si>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</si>
  <si>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</si>
  <si>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</si>
  <si>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</si>
  <si>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</si>
  <si>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</si>
  <si>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</si>
  <si>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</si>
  <si>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</si>
  <si>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</si>
  <si>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</si>
  <si>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</si>
  <si>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</si>
  <si>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</si>
  <si>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</si>
  <si>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</si>
  <si>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</si>
  <si>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</si>
  <si>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</si>
  <si>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</si>
  <si>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</si>
  <si>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</si>
  <si>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</si>
  <si>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</si>
  <si>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</si>
  <si>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</si>
  <si>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</si>
  <si>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</si>
  <si>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</si>
  <si>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</si>
  <si>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</si>
  <si>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</si>
  <si>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</si>
  <si>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</si>
  <si>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</si>
  <si>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</si>
  <si>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</si>
  <si>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</si>
  <si>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</si>
  <si>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</si>
  <si>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</si>
  <si>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</si>
  <si>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</si>
  <si>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</si>
  <si>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</si>
  <si>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</si>
  <si>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</si>
  <si>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</si>
  <si>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</si>
  <si>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</si>
  <si>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</si>
  <si>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</si>
  <si>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</si>
  <si>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</si>
  <si>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</si>
  <si>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</si>
  <si>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</si>
  <si>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</si>
  <si>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</si>
  <si>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</si>
  <si>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</si>
  <si>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</si>
  <si>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</si>
  <si>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</si>
  <si>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</si>
  <si>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</si>
  <si>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</si>
  <si>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</si>
  <si>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</si>
  <si>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</si>
  <si>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</si>
  <si>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</si>
  <si>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</si>
  <si>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</si>
  <si>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</si>
  <si>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</si>
  <si>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</si>
  <si>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</si>
  <si>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</si>
  <si>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</si>
  <si>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</si>
  <si>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</si>
  <si>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</si>
  <si>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</si>
  <si>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</si>
  <si>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</si>
  <si>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</si>
  <si>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</si>
  <si>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</si>
  <si>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</si>
  <si>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</si>
  <si>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</si>
  <si>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</si>
  <si>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</si>
  <si>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</si>
  <si>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</si>
  <si>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</si>
  <si>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</si>
  <si>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</si>
  <si>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</si>
  <si>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</si>
  <si>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</si>
  <si>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</si>
  <si>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</si>
  <si>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</si>
  <si>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</si>
  <si>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</si>
  <si>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</si>
  <si>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</si>
  <si>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</si>
  <si>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</si>
  <si>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</si>
  <si>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</si>
  <si>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</si>
  <si>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</si>
  <si>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</si>
  <si>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</si>
  <si>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</si>
  <si>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</si>
  <si>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</si>
  <si>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</si>
  <si>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</si>
  <si>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</si>
  <si>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</si>
  <si>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</si>
  <si>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</si>
  <si>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</si>
  <si>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</si>
  <si>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</si>
  <si>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</si>
  <si>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</si>
  <si>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</si>
  <si>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</si>
  <si>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</si>
  <si>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</si>
  <si>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</si>
  <si>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</si>
  <si>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</si>
  <si>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</si>
  <si>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</si>
  <si>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</si>
  <si>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</si>
  <si>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</si>
  <si>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</si>
  <si>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</si>
  <si>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</si>
  <si>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</si>
  <si>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</si>
  <si>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</si>
  <si>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</si>
  <si>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</si>
  <si>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</si>
  <si>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</si>
  <si>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</si>
  <si>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</si>
  <si>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</si>
  <si>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</si>
  <si>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</si>
  <si>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</si>
  <si>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</si>
  <si>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</si>
  <si>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</si>
  <si>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</si>
  <si>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</si>
  <si>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</si>
  <si>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</si>
  <si>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</si>
  <si>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</si>
  <si>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</si>
  <si>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</si>
  <si>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</si>
  <si>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</si>
  <si>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</si>
  <si>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</si>
  <si>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</si>
  <si>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</si>
  <si>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</si>
  <si>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</si>
  <si>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</si>
  <si>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</si>
  <si>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</si>
  <si>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</si>
  <si>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</si>
  <si>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</si>
  <si>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</si>
  <si>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</si>
  <si>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</si>
  <si>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</si>
  <si>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</si>
  <si>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</si>
  <si>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</si>
  <si>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</si>
  <si>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</si>
  <si>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</si>
  <si>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</si>
  <si>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</si>
  <si>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</si>
  <si>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</si>
  <si>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</si>
  <si>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</si>
  <si>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</si>
  <si>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</si>
  <si>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</si>
  <si>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</si>
  <si>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</si>
  <si>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</si>
  <si>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</si>
  <si>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</si>
  <si>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</si>
  <si>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</si>
  <si>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</si>
  <si>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</si>
  <si>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</si>
  <si>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</si>
  <si>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</si>
  <si>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</si>
  <si>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</si>
  <si>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</si>
  <si>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</si>
  <si>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</si>
  <si>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</si>
  <si>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</si>
  <si>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</si>
  <si>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</si>
  <si>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</si>
  <si>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</si>
  <si>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</si>
  <si>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</si>
  <si>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</si>
  <si>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</si>
  <si>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</si>
  <si>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</si>
  <si>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</si>
  <si>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</si>
  <si>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</si>
  <si>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</si>
  <si>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</si>
  <si>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</si>
  <si>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</si>
  <si>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</si>
  <si>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</si>
  <si>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</si>
  <si>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</si>
  <si>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</si>
  <si>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</si>
  <si>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</si>
  <si>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</si>
  <si>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</si>
  <si>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</si>
  <si>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</si>
  <si>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</si>
  <si>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</si>
  <si>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</si>
  <si>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</si>
  <si>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</si>
  <si>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</si>
  <si>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</si>
  <si>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</si>
  <si>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</si>
  <si>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</si>
  <si>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</si>
  <si>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</si>
  <si>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</si>
  <si>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</si>
  <si>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</si>
  <si>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</si>
  <si>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</si>
  <si>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</si>
  <si>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</si>
  <si>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</si>
  <si>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</si>
  <si>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</si>
  <si>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</si>
  <si>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</si>
  <si>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</si>
  <si>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</si>
  <si>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</si>
  <si>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</si>
  <si>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</si>
  <si>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</si>
  <si>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</si>
  <si>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</si>
  <si>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</si>
  <si>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</si>
  <si>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</si>
  <si>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</si>
  <si>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</si>
  <si>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</si>
  <si>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</si>
  <si>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</si>
  <si>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</si>
  <si>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</si>
  <si>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</si>
  <si>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</si>
  <si>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</si>
  <si>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</si>
  <si>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</si>
  <si>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</si>
  <si>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</si>
  <si>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</si>
  <si>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</si>
  <si>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</si>
  <si>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</si>
  <si>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</si>
  <si>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</si>
  <si>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</si>
  <si>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</si>
  <si>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</si>
  <si>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</si>
  <si>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</si>
  <si>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</si>
  <si>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</si>
  <si>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</si>
  <si>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</si>
  <si>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</si>
  <si>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</si>
  <si>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</si>
  <si>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</si>
  <si>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</si>
  <si>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</si>
  <si>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</si>
  <si>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</si>
  <si>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</si>
  <si>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</si>
  <si>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</si>
  <si>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</si>
  <si>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</si>
  <si>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</si>
  <si>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</si>
  <si>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</si>
  <si>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</si>
  <si>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</si>
  <si>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</si>
  <si>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</si>
  <si>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</si>
  <si>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</si>
  <si>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</si>
  <si>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</si>
  <si>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</si>
  <si>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</si>
  <si>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</si>
  <si>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</si>
  <si>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</si>
  <si>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</si>
  <si>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</si>
  <si>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</si>
  <si>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</si>
  <si>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</si>
  <si>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</si>
  <si>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</si>
  <si>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</si>
  <si>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</si>
  <si>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</si>
  <si>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</si>
  <si>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</si>
  <si>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</si>
  <si>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</si>
  <si>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</si>
  <si>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</si>
  <si>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</si>
  <si>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</si>
  <si>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</si>
  <si>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</si>
  <si>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</si>
  <si>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</si>
  <si>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</si>
  <si>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</si>
  <si>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</si>
  <si>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</si>
  <si>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</si>
  <si>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</si>
  <si>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</si>
  <si>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</si>
  <si>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</si>
  <si>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</si>
  <si>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</si>
  <si>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</si>
  <si>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</si>
  <si>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</si>
  <si>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</si>
  <si>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</si>
  <si>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</si>
  <si>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</si>
  <si>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</si>
  <si>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</si>
  <si>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</si>
  <si>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</si>
  <si>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</si>
  <si>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</si>
  <si>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</si>
  <si>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</si>
  <si>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</si>
  <si>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</si>
  <si>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</si>
  <si>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</si>
  <si>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</si>
  <si>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</si>
  <si>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</si>
  <si>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</si>
  <si>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</si>
  <si>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</si>
  <si>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</si>
  <si>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</si>
  <si>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</si>
  <si>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</si>
  <si>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</si>
  <si>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</si>
  <si>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</si>
  <si>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</si>
  <si>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</si>
  <si>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</si>
  <si>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</si>
  <si>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</si>
  <si>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</si>
  <si>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</si>
  <si>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</si>
  <si>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</si>
  <si>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</si>
  <si>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</si>
  <si>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</si>
  <si>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</si>
  <si>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</si>
  <si>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</si>
  <si>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</si>
  <si>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</si>
  <si>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</si>
  <si>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</si>
  <si>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</si>
  <si>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</si>
  <si>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</si>
  <si>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</si>
  <si>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</si>
  <si>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</si>
  <si>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</si>
  <si>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</si>
  <si>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</si>
  <si>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</si>
  <si>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</si>
  <si>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</si>
  <si>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</si>
  <si>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</si>
  <si>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</si>
  <si>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</si>
  <si>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</si>
  <si>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</si>
  <si>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</si>
  <si>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</si>
  <si>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</si>
  <si>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</si>
  <si>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</si>
  <si>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</si>
  <si>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</si>
  <si>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</si>
  <si>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</si>
  <si>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</si>
  <si>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</si>
  <si>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</si>
  <si>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</si>
  <si>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</si>
  <si>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</si>
  <si>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</si>
  <si>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</si>
  <si>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</si>
  <si>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</si>
  <si>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</si>
  <si>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</si>
  <si>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</si>
  <si>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</si>
  <si>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</si>
  <si>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</si>
  <si>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</si>
  <si>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</si>
  <si>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</si>
  <si>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</si>
  <si>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</si>
  <si>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</si>
  <si>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</si>
  <si>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</si>
  <si>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</si>
  <si>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</si>
  <si>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</si>
  <si>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</si>
  <si>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</si>
  <si>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</si>
  <si>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</si>
  <si>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</si>
  <si>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</si>
  <si>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</si>
  <si>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</si>
  <si>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</si>
  <si>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</si>
  <si>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</si>
  <si>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</si>
  <si>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</si>
  <si>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</si>
  <si>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</si>
  <si>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</si>
  <si>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</si>
  <si>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</si>
  <si>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</si>
  <si>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</si>
  <si>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</si>
  <si>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</si>
  <si>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</si>
  <si>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</si>
  <si>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</si>
  <si>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</si>
  <si>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</si>
  <si>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</si>
  <si>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</si>
  <si>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</si>
  <si>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</si>
  <si>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</si>
  <si>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</si>
  <si>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</si>
  <si>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</si>
  <si>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</si>
  <si>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</si>
  <si>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</si>
  <si>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</si>
  <si>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</si>
  <si>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</si>
  <si>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</si>
  <si>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</si>
  <si>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</si>
  <si>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</si>
  <si>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</si>
  <si>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</si>
  <si>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</si>
  <si>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</si>
  <si>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</si>
  <si>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</si>
  <si>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</si>
  <si>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</si>
  <si>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</si>
  <si>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</si>
  <si>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</si>
  <si>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</si>
  <si>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</si>
  <si>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</si>
  <si>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</si>
  <si>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</si>
  <si>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</si>
  <si>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</si>
  <si>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</si>
  <si>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</si>
  <si>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</si>
  <si>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</si>
  <si>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</si>
  <si>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</si>
  <si>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</si>
  <si>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</si>
  <si>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</si>
  <si>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</si>
  <si>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</si>
  <si>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</si>
  <si>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</si>
  <si>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</si>
  <si>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</si>
  <si>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</si>
  <si>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</si>
  <si>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</si>
  <si>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</si>
  <si>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</si>
  <si>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</si>
  <si>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</si>
  <si>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</si>
  <si>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</si>
  <si>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</si>
  <si>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</si>
  <si>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</si>
  <si>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</si>
  <si>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</si>
  <si>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</si>
  <si>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</si>
  <si>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</si>
  <si>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</si>
  <si>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</si>
  <si>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</si>
  <si>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</si>
  <si>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</si>
  <si>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</si>
  <si>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</si>
  <si>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</si>
  <si>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</si>
  <si>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</si>
  <si>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</si>
  <si>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</si>
  <si>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</si>
  <si>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</si>
  <si>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</si>
  <si>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</si>
  <si>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</si>
  <si>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</si>
  <si>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</si>
  <si>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</si>
  <si>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</si>
  <si>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</si>
  <si>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</si>
  <si>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</si>
  <si>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</si>
  <si>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</si>
  <si>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</si>
  <si>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</si>
  <si>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</si>
  <si>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</si>
  <si>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</si>
  <si>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</si>
  <si>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</si>
  <si>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</si>
  <si>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</si>
  <si>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</si>
  <si>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</si>
  <si>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</si>
  <si>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</si>
  <si>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</si>
  <si>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</si>
  <si>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</si>
  <si>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</si>
  <si>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</si>
  <si>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</si>
  <si>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</si>
  <si>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</si>
  <si>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</si>
  <si>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</si>
  <si>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</si>
  <si>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</si>
  <si>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</si>
  <si>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</si>
  <si>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</si>
  <si>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</si>
  <si>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</si>
  <si>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</si>
  <si>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</si>
  <si>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</si>
  <si>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</si>
  <si>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</si>
  <si>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</si>
  <si>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</si>
  <si>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</si>
  <si>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</si>
  <si>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</si>
  <si>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</si>
  <si>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</si>
  <si>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</si>
  <si>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</si>
  <si>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</si>
  <si>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</si>
  <si>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</si>
  <si>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</si>
  <si>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</si>
  <si>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</si>
  <si>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</si>
  <si>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</si>
  <si>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</si>
  <si>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</si>
  <si>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</si>
  <si>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</si>
  <si>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</si>
  <si>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</si>
  <si>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</si>
  <si>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</si>
  <si>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</si>
  <si>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</si>
  <si>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</si>
  <si>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</si>
  <si>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</si>
  <si>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</si>
  <si>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</si>
  <si>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</si>
  <si>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</si>
  <si>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</si>
  <si>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</si>
  <si>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</si>
  <si>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</si>
  <si>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</si>
  <si>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</si>
  <si>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</si>
  <si>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</si>
  <si>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</si>
  <si>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</si>
  <si>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</si>
  <si>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</si>
  <si>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</si>
  <si>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</si>
  <si>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</si>
  <si>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</si>
  <si>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</si>
  <si>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</si>
  <si>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</si>
  <si>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</si>
  <si>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</si>
  <si>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</si>
  <si>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</si>
  <si>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</si>
  <si>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</si>
  <si>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</si>
  <si>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</si>
  <si>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</si>
  <si>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</si>
  <si>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</si>
  <si>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</si>
  <si>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</si>
  <si>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</si>
  <si>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</si>
  <si>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</si>
  <si>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</si>
  <si>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</si>
  <si>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</si>
  <si>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</si>
  <si>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</si>
  <si>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</si>
  <si>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</si>
  <si>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</si>
  <si>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</si>
  <si>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</si>
  <si>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</si>
  <si>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</si>
  <si>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</si>
  <si>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</si>
  <si>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</si>
  <si>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</si>
  <si>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</si>
  <si>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</si>
  <si>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</si>
  <si>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</si>
  <si>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</si>
  <si>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</si>
  <si>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</si>
  <si>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</si>
  <si>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</si>
  <si>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</si>
  <si>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</si>
  <si>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</si>
  <si>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</si>
  <si>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</si>
  <si>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</si>
  <si>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</si>
  <si>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</si>
  <si>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</si>
  <si>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</si>
  <si>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</si>
  <si>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</si>
  <si>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</si>
  <si>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</si>
  <si>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</si>
  <si>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</si>
  <si>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</si>
  <si>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</si>
  <si>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</si>
  <si>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</si>
  <si>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</si>
  <si>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</si>
  <si>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</si>
  <si>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</si>
  <si>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</si>
  <si>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</si>
  <si>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</si>
  <si>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</si>
  <si>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</si>
  <si>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</si>
  <si>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</si>
  <si>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</si>
  <si>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</si>
  <si>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</si>
  <si>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</si>
  <si>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</si>
  <si>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</si>
  <si>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</si>
  <si>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</si>
  <si>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</si>
  <si>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</si>
  <si>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</si>
  <si>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</si>
  <si>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</si>
  <si>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</si>
  <si>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</si>
  <si>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</si>
  <si>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</si>
  <si>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</si>
  <si>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</si>
  <si>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</si>
  <si>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</si>
  <si>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</si>
  <si>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</si>
  <si>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</si>
  <si>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</si>
  <si>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</si>
  <si>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</si>
  <si>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</si>
  <si>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</si>
  <si>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</si>
  <si>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</si>
  <si>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</si>
  <si>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</si>
  <si>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</si>
  <si>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</si>
  <si>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</si>
  <si>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</si>
  <si>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</si>
  <si>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</si>
  <si>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</si>
  <si>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</si>
  <si>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</si>
  <si>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</si>
  <si>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</si>
  <si>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</si>
  <si>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</si>
  <si>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</si>
  <si>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</si>
  <si>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</si>
  <si>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</si>
  <si>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</si>
  <si>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</si>
  <si>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</si>
  <si>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</si>
  <si>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</si>
  <si>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</si>
  <si>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</si>
  <si>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</si>
  <si>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</si>
  <si>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</si>
  <si>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</si>
  <si>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</si>
  <si>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</si>
  <si>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</si>
  <si>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</si>
  <si>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</si>
  <si>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</si>
  <si>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</si>
  <si>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</si>
  <si>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</si>
  <si>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</si>
  <si>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</si>
  <si>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</si>
  <si>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</si>
  <si>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</si>
  <si>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</si>
  <si>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</si>
  <si>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</si>
  <si>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</si>
  <si>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</si>
  <si>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</si>
  <si>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</si>
  <si>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</si>
  <si>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</si>
  <si>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</si>
  <si>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</si>
  <si>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</si>
  <si>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</si>
  <si>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</si>
  <si>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</si>
  <si>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</si>
  <si>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</si>
  <si>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</si>
  <si>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</si>
  <si>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</si>
  <si>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</si>
  <si>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</si>
  <si>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</si>
  <si>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</si>
  <si>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</si>
  <si>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</si>
  <si>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</si>
  <si>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</si>
  <si>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</si>
  <si>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</si>
  <si>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</si>
  <si>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</si>
  <si>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</si>
  <si>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</si>
  <si>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</si>
  <si>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</si>
  <si>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</si>
  <si>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</si>
  <si>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</si>
  <si>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</si>
  <si>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</si>
  <si>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</si>
  <si>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</si>
  <si>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</si>
  <si>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</si>
  <si>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</si>
  <si>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</si>
  <si>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</si>
  <si>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</si>
  <si>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</si>
  <si>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</si>
  <si>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</si>
  <si>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</si>
  <si>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</si>
  <si>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</si>
  <si>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</si>
  <si>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</si>
  <si>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</si>
  <si>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</si>
  <si>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</si>
  <si>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</si>
  <si>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</si>
  <si>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</si>
  <si>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</si>
  <si>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</si>
  <si>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</si>
  <si>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</si>
  <si>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</si>
  <si>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</si>
  <si>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</si>
  <si>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</si>
  <si>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</si>
  <si>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</si>
  <si>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</si>
  <si>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</si>
  <si>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</si>
  <si>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</si>
  <si>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</si>
  <si>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</si>
  <si>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</si>
  <si>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</si>
  <si>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</si>
  <si>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</si>
  <si>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</si>
  <si>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</si>
  <si>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</si>
  <si>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</si>
  <si>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</si>
  <si>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</si>
  <si>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</si>
  <si>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</si>
  <si>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</si>
  <si>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</si>
  <si>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</si>
  <si>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</si>
  <si>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</si>
  <si>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</si>
  <si>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</si>
  <si>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</si>
  <si>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</si>
  <si>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</si>
  <si>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</si>
  <si>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</si>
  <si>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</si>
  <si>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</si>
  <si>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</si>
  <si>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</si>
  <si>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</si>
  <si>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</si>
  <si>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</si>
  <si>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</si>
  <si>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</si>
  <si>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</si>
  <si>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</si>
  <si>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</si>
  <si>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</si>
  <si>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</si>
  <si>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</si>
  <si>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</si>
  <si>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</si>
  <si>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</si>
  <si>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</si>
  <si>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</si>
  <si>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</si>
  <si>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</si>
  <si>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</si>
  <si>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</si>
  <si>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</si>
  <si>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</si>
  <si>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</si>
  <si>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</si>
  <si>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</si>
  <si>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</si>
  <si>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</si>
  <si>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</si>
  <si>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</si>
  <si>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</si>
  <si>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</si>
  <si>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</si>
  <si>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</si>
  <si>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</si>
  <si>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</si>
  <si>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</si>
  <si>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</si>
  <si>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</si>
  <si>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</si>
  <si>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</si>
  <si>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</si>
  <si>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</si>
  <si>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</si>
  <si>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</si>
  <si>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</si>
  <si>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</si>
  <si>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</si>
  <si>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</si>
  <si>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</si>
  <si>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</si>
  <si>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</si>
  <si>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</si>
  <si>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</si>
  <si>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</si>
  <si>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</si>
  <si>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</si>
  <si>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</si>
  <si>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</si>
  <si>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</si>
  <si>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</si>
  <si>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</si>
  <si>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</si>
  <si>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</si>
  <si>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</si>
  <si>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</si>
  <si>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</si>
  <si>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</si>
  <si>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</si>
  <si>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</si>
  <si>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</si>
  <si>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</si>
  <si>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</si>
  <si>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</si>
  <si>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</si>
  <si>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</si>
  <si>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</si>
  <si>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</si>
  <si>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</si>
  <si>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</si>
  <si>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</si>
  <si>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</si>
  <si>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</si>
  <si>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</si>
  <si>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</si>
  <si>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</si>
  <si>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</si>
  <si>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</si>
  <si>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</si>
  <si>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</si>
  <si>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</si>
  <si>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</si>
  <si>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</si>
  <si>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</si>
  <si>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</si>
  <si>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</si>
  <si>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</si>
  <si>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</si>
  <si>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</si>
  <si>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</si>
  <si>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</si>
  <si>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</si>
  <si>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</si>
  <si>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</si>
  <si>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</si>
  <si>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</si>
  <si>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</si>
  <si>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</si>
  <si>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</si>
  <si>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</si>
  <si>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</si>
  <si>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</si>
  <si>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</si>
  <si>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</si>
  <si>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</si>
  <si>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</si>
  <si>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</si>
  <si>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</si>
  <si>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</si>
  <si>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</si>
  <si>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</si>
  <si>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</si>
  <si>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</si>
  <si>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</si>
  <si>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</si>
  <si>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</si>
  <si>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</si>
  <si>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</si>
  <si>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</si>
  <si>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</si>
  <si>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</si>
  <si>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</si>
  <si>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</si>
  <si>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</si>
  <si>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</si>
  <si>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</si>
  <si>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</si>
  <si>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</si>
  <si>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</si>
  <si>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</si>
  <si>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</si>
  <si>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</si>
  <si>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</si>
  <si>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</si>
  <si>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</si>
  <si>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</si>
  <si>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</si>
  <si>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</si>
  <si>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</si>
  <si>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</si>
  <si>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</si>
  <si>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</si>
  <si>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</si>
  <si>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</si>
  <si>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</si>
  <si>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</si>
  <si>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</si>
  <si>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</si>
  <si>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</si>
  <si>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</si>
  <si>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</si>
  <si>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</si>
  <si>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</si>
  <si>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</si>
  <si>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</si>
  <si>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</si>
  <si>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</si>
  <si>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</si>
  <si>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</si>
  <si>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</si>
  <si>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</si>
  <si>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</si>
  <si>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</si>
  <si>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</si>
  <si>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</si>
  <si>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</si>
  <si>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</si>
  <si>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</si>
  <si>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</si>
  <si>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</si>
  <si>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</si>
  <si>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</si>
  <si>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</si>
  <si>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</si>
  <si>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</si>
  <si>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</si>
  <si>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</si>
  <si>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</si>
  <si>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</si>
  <si>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</si>
  <si>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</si>
  <si>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</si>
  <si>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</si>
  <si>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</si>
  <si>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</si>
  <si>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</si>
  <si>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</si>
  <si>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</si>
  <si>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</si>
  <si>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</si>
  <si>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</si>
  <si>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</si>
  <si>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</si>
  <si>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</si>
  <si>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</si>
  <si>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</si>
  <si>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</si>
  <si>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</si>
  <si>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</si>
  <si>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</si>
  <si>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</si>
  <si>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</si>
  <si>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</si>
  <si>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</si>
  <si>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</si>
  <si>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</si>
  <si>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</si>
  <si>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</si>
  <si>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</si>
  <si>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</si>
  <si>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</si>
  <si>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</si>
  <si>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</si>
  <si>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</si>
  <si>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</si>
  <si>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</si>
  <si>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</si>
  <si>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</si>
  <si>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</si>
  <si>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</si>
  <si>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</si>
  <si>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</si>
  <si>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</si>
  <si>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</si>
  <si>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</si>
  <si>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</si>
  <si>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</si>
  <si>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</si>
  <si>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</si>
  <si>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</si>
  <si>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</si>
  <si>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</si>
  <si>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</si>
  <si>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</si>
  <si>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</si>
  <si>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</si>
  <si>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</si>
  <si>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</si>
  <si>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</si>
  <si>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</si>
  <si>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</si>
  <si>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</si>
  <si>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</si>
  <si>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</si>
  <si>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</si>
  <si>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</si>
  <si>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</si>
  <si>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</si>
  <si>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</si>
  <si>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</si>
  <si>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</si>
  <si>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</si>
  <si>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</si>
  <si>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</si>
  <si>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</si>
  <si>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</si>
  <si>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</si>
  <si>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</si>
  <si>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</si>
  <si>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</si>
  <si>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</si>
  <si>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</si>
  <si>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</si>
  <si>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</si>
  <si>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</si>
  <si>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</si>
  <si>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</si>
  <si>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</si>
  <si>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</si>
  <si>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</si>
  <si>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</si>
  <si>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</si>
  <si>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</si>
  <si>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</si>
  <si>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</si>
  <si>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</si>
  <si>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</si>
  <si>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</si>
  <si>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</si>
  <si>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</si>
  <si>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</si>
  <si>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</si>
  <si>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</si>
  <si>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</si>
  <si>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</si>
  <si>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</si>
  <si>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</si>
  <si>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</si>
  <si>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</si>
  <si>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</si>
  <si>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</si>
  <si>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</si>
  <si>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</si>
  <si>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</si>
  <si>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</si>
  <si>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</si>
  <si>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</si>
  <si>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</si>
  <si>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</si>
  <si>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</si>
  <si>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</si>
  <si>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</si>
  <si>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</si>
  <si>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</si>
  <si>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</si>
  <si>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</si>
  <si>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</si>
  <si>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</si>
  <si>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</si>
  <si>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</si>
  <si>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</si>
  <si>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</si>
  <si>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</si>
  <si>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</si>
  <si>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</si>
  <si>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</si>
  <si>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</si>
  <si>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</si>
  <si>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</si>
  <si>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</si>
  <si>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</si>
  <si>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</si>
  <si>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</si>
  <si>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</si>
  <si>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</si>
  <si>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</si>
  <si>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</si>
  <si>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</si>
  <si>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</si>
  <si>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</si>
  <si>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</si>
  <si>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</si>
  <si>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</si>
  <si>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</si>
  <si>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</si>
  <si>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</si>
  <si>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</si>
  <si>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</si>
  <si>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</si>
  <si>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</si>
  <si>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</si>
  <si>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</si>
  <si>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</si>
  <si>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</si>
  <si>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</si>
  <si>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</si>
  <si>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</si>
  <si>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</si>
  <si>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</si>
  <si>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</si>
  <si>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</si>
  <si>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</si>
  <si>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</si>
  <si>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</si>
  <si>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</si>
  <si>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</si>
  <si>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</si>
  <si>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</si>
  <si>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</si>
  <si>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</si>
  <si>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</si>
  <si>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</si>
  <si>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</si>
  <si>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</si>
  <si>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</si>
  <si>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</si>
  <si>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</si>
  <si>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</si>
  <si>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</si>
  <si>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</si>
  <si>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</si>
  <si>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</si>
  <si>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</si>
  <si>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</si>
  <si>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</si>
  <si>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</si>
  <si>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</si>
  <si>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</si>
  <si>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</si>
  <si>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</si>
  <si>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</si>
  <si>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</si>
  <si>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</si>
  <si>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</si>
  <si>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</si>
  <si>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</si>
  <si>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</si>
  <si>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</si>
  <si>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</si>
  <si>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</si>
  <si>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</si>
  <si>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</si>
  <si>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</si>
  <si>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</si>
  <si>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</si>
  <si>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</si>
  <si>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</si>
  <si>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</si>
  <si>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</si>
  <si>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</si>
  <si>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</si>
  <si>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</si>
  <si>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</si>
  <si>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</si>
  <si>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</si>
  <si>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</si>
  <si>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</si>
  <si>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</si>
  <si>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</si>
  <si>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</si>
  <si>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</si>
  <si>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</si>
  <si>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</si>
  <si>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</si>
  <si>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</si>
  <si>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</si>
  <si>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</si>
  <si>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</si>
  <si>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</si>
  <si>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</si>
  <si>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</si>
  <si>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</si>
  <si>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</si>
  <si>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</si>
  <si>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</si>
  <si>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</si>
  <si>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</si>
  <si>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</si>
  <si>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</si>
  <si>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</si>
  <si>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</si>
  <si>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</si>
  <si>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</si>
  <si>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</si>
  <si>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</si>
  <si>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</si>
  <si>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</si>
  <si>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</si>
  <si>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</si>
  <si>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</si>
  <si>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</si>
  <si>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</si>
  <si>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</si>
  <si>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</si>
  <si>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</si>
  <si>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</si>
  <si>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</si>
  <si>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</si>
  <si>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</si>
  <si>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</si>
  <si>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</si>
  <si>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</si>
  <si>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</si>
  <si>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</si>
  <si>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</si>
  <si>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</si>
  <si>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</si>
  <si>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</si>
  <si>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</si>
  <si>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</si>
  <si>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</si>
  <si>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</si>
  <si>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</si>
  <si>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</si>
  <si>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</si>
  <si>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</si>
  <si>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</si>
  <si>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</si>
  <si>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</si>
  <si>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</si>
  <si>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</si>
  <si>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</si>
  <si>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</si>
  <si>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</si>
  <si>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</si>
  <si>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</si>
  <si>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</si>
  <si>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</si>
  <si>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</si>
  <si>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</si>
  <si>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</si>
  <si>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</si>
  <si>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</si>
  <si>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</si>
  <si>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</si>
  <si>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</si>
  <si>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</si>
  <si>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</si>
  <si>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</si>
  <si>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</si>
  <si>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</si>
  <si>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</si>
  <si>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</si>
  <si>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</si>
  <si>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</si>
  <si>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</si>
  <si>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</si>
  <si>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</si>
  <si>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</si>
  <si>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</si>
  <si>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</si>
  <si>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</si>
  <si>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</si>
  <si>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</si>
  <si>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</si>
  <si>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</si>
  <si>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</si>
  <si>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</si>
  <si>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</si>
  <si>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</si>
  <si>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</si>
  <si>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</si>
  <si>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</si>
  <si>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</si>
  <si>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</si>
  <si>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</si>
  <si>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</si>
  <si>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</si>
  <si>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</si>
  <si>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</si>
  <si>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</si>
  <si>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</si>
  <si>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</si>
  <si>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</si>
  <si>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</si>
  <si>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</si>
  <si>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</si>
  <si>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</si>
  <si>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</si>
  <si>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</si>
  <si>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</si>
  <si>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</si>
  <si>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</si>
  <si>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</si>
  <si>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</si>
  <si>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</si>
  <si>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</si>
  <si>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</si>
  <si>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</si>
  <si>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</si>
  <si>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</si>
  <si>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</si>
  <si>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</si>
  <si>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</si>
  <si>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</si>
  <si>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</si>
  <si>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</si>
  <si>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</si>
  <si>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</si>
  <si>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</si>
  <si>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</si>
  <si>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</si>
  <si>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</si>
  <si>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</si>
  <si>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</si>
  <si>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</si>
  <si>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</si>
  <si>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</si>
  <si>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</si>
  <si>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</si>
  <si>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</si>
  <si>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</si>
  <si>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</si>
  <si>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</si>
  <si>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</si>
  <si>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</si>
  <si>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</si>
  <si>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</si>
  <si>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</si>
  <si>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</si>
  <si>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</si>
  <si>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</si>
  <si>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</si>
  <si>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</si>
  <si>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</si>
  <si>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</si>
  <si>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</si>
  <si>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</si>
  <si>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</si>
  <si>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</si>
  <si>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</si>
  <si>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</si>
  <si>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</si>
  <si>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</si>
  <si>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</si>
  <si>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</si>
  <si>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</si>
  <si>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</si>
  <si>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</si>
  <si>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</si>
  <si>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</si>
  <si>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</si>
  <si>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</si>
  <si>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</si>
  <si>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</si>
  <si>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</si>
  <si>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</si>
  <si>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</si>
  <si>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</si>
  <si>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</si>
  <si>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</si>
  <si>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</si>
  <si>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</si>
  <si>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</si>
  <si>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</si>
  <si>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</si>
  <si>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</si>
  <si>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</si>
  <si>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</si>
  <si>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</si>
  <si>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</si>
  <si>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</si>
  <si>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</si>
  <si>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</si>
  <si>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</si>
  <si>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</si>
  <si>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</si>
  <si>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</si>
  <si>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</si>
  <si>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</si>
  <si>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</si>
  <si>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</si>
  <si>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</si>
  <si>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</si>
  <si>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</si>
  <si>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</si>
  <si>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</si>
  <si>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</si>
  <si>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</si>
  <si>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</si>
  <si>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</si>
  <si>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</si>
  <si>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</si>
  <si>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</si>
  <si>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</si>
  <si>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</si>
  <si>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</si>
  <si>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</si>
  <si>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</si>
  <si>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</si>
  <si>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</si>
  <si>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</si>
  <si>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</si>
  <si>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</si>
  <si>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</si>
  <si>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</si>
  <si>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</si>
  <si>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</si>
  <si>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</si>
  <si>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</si>
  <si>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</si>
  <si>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</si>
  <si>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</si>
  <si>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</si>
  <si>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</si>
  <si>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</si>
  <si>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</si>
  <si>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</si>
  <si>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</si>
  <si>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</si>
  <si>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</si>
  <si>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</si>
  <si>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</si>
  <si>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</si>
  <si>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</si>
  <si>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</si>
  <si>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</si>
  <si>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</si>
  <si>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</si>
  <si>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</si>
  <si>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</si>
  <si>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</si>
  <si>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</si>
  <si>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</si>
  <si>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</si>
  <si>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</si>
  <si>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</si>
  <si>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</si>
  <si>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</si>
  <si>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</si>
  <si>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</si>
  <si>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</si>
  <si>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</si>
  <si>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</si>
  <si>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</si>
  <si>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</si>
  <si>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</si>
  <si>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</si>
  <si>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</si>
  <si>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</si>
  <si>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</si>
  <si>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</si>
  <si>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</si>
  <si>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</si>
  <si>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</si>
  <si>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</si>
  <si>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</si>
  <si>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</si>
  <si>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</si>
  <si>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</si>
  <si>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</si>
  <si>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</si>
  <si>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</si>
  <si>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</si>
  <si>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</si>
  <si>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</si>
  <si>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</si>
  <si>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</si>
  <si>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</si>
  <si>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</si>
  <si>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</si>
  <si>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</si>
  <si>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</si>
  <si>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</si>
  <si>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</si>
  <si>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</si>
  <si>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</si>
  <si>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</si>
  <si>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</si>
  <si>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</si>
  <si>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</si>
  <si>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</si>
  <si>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</si>
  <si>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</si>
  <si>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</si>
  <si>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</si>
  <si>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</si>
  <si>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</si>
  <si>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</si>
  <si>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</si>
  <si>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</si>
  <si>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</si>
  <si>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</si>
  <si>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</si>
  <si>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</si>
  <si>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</si>
  <si>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</si>
  <si>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</si>
  <si>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</si>
  <si>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</si>
  <si>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</si>
  <si>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</si>
  <si>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</si>
  <si>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</si>
  <si>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</si>
  <si>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</si>
  <si>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</si>
  <si>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</si>
  <si>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</si>
  <si>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</si>
  <si>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</si>
  <si>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</si>
  <si>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</si>
  <si>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</si>
  <si>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</si>
  <si>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</si>
  <si>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</si>
  <si>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</si>
  <si>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</si>
  <si>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</si>
  <si>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</si>
  <si>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</si>
  <si>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</si>
  <si>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</si>
  <si>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</si>
  <si>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</si>
  <si>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</si>
  <si>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</si>
  <si>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</si>
  <si>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</si>
  <si>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</si>
  <si>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</si>
  <si>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</si>
  <si>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</si>
  <si>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</si>
  <si>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</si>
  <si>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</si>
  <si>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</si>
  <si>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</si>
  <si>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</si>
  <si>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</si>
  <si>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</si>
  <si>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</si>
  <si>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</si>
  <si>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</si>
  <si>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</si>
  <si>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</si>
  <si>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</si>
  <si>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</si>
  <si>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</si>
  <si>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</si>
  <si>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</si>
  <si>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</si>
  <si>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</si>
  <si>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</si>
  <si>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</si>
  <si>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</si>
  <si>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</si>
  <si>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</si>
  <si>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</si>
  <si>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</si>
  <si>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</si>
  <si>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</si>
  <si>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</si>
  <si>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</si>
  <si>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</si>
  <si>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</si>
  <si>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</si>
  <si>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</si>
  <si>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</si>
  <si>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</si>
  <si>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</si>
  <si>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</si>
  <si>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</si>
  <si>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</si>
  <si>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</si>
  <si>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</si>
  <si>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</si>
  <si>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</si>
  <si>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</si>
  <si>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</si>
  <si>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</si>
  <si>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</si>
  <si>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</si>
  <si>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</si>
  <si>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</si>
  <si>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</si>
  <si>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</si>
  <si>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</si>
  <si>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</si>
  <si>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</si>
  <si>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</si>
  <si>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</si>
  <si>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</si>
  <si>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</si>
  <si>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</si>
  <si>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</si>
  <si>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</si>
  <si>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</si>
  <si>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</si>
  <si>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</si>
  <si>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</si>
  <si>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</si>
  <si>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</si>
  <si>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</si>
  <si>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</si>
  <si>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</si>
  <si>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</si>
  <si>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</si>
  <si>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</si>
  <si>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</si>
  <si>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</si>
  <si>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</si>
  <si>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</si>
  <si>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</si>
  <si>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</si>
  <si>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</si>
  <si>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</si>
  <si>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</si>
  <si>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</si>
  <si>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</si>
  <si>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</si>
  <si>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</si>
  <si>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</si>
  <si>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</si>
  <si>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</si>
  <si>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</si>
  <si>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</si>
  <si>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</si>
  <si>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</si>
  <si>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</si>
  <si>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</si>
  <si>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</si>
  <si>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</si>
  <si>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</si>
  <si>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</si>
  <si>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</si>
  <si>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</si>
  <si>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</si>
  <si>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</si>
  <si>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</si>
  <si>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</si>
  <si>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</si>
  <si>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</si>
  <si>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</si>
  <si>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</si>
  <si>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</si>
  <si>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</si>
  <si>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</si>
  <si>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</si>
  <si>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</si>
  <si>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</si>
  <si>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</si>
  <si>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</si>
  <si>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</si>
  <si>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</si>
  <si>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</si>
  <si>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</si>
  <si>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</si>
  <si>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</si>
  <si>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</si>
  <si>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</si>
  <si>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</si>
  <si>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</si>
  <si>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</si>
  <si>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</si>
  <si>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</si>
  <si>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</si>
  <si>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</si>
  <si>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</si>
  <si>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</si>
  <si>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</si>
  <si>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</si>
  <si>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</si>
  <si>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</si>
  <si>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</si>
  <si>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</si>
  <si>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</si>
  <si>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</si>
  <si>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</si>
  <si>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</si>
  <si>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</si>
  <si>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</si>
  <si>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</si>
  <si>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</si>
  <si>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</si>
  <si>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</si>
  <si>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</si>
  <si>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</si>
  <si>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</si>
  <si>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</si>
  <si>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</si>
  <si>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</si>
  <si>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</si>
  <si>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</si>
  <si>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</si>
  <si>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</si>
  <si>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</si>
  <si>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</si>
  <si>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</si>
  <si>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</si>
  <si>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</si>
  <si>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</si>
  <si>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</si>
  <si>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</si>
  <si>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</si>
  <si>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</si>
  <si>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</si>
  <si>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</si>
  <si>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</si>
  <si>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</si>
  <si>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</si>
  <si>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</si>
  <si>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</si>
  <si>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</si>
  <si>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</si>
  <si>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</si>
  <si>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</si>
  <si>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</si>
  <si>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</si>
  <si>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</si>
  <si>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</si>
  <si>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</si>
  <si>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</si>
  <si>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</si>
  <si>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</si>
  <si>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</si>
  <si>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</si>
  <si>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</si>
  <si>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</si>
  <si>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</si>
  <si>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</si>
  <si>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</si>
  <si>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</si>
  <si>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</si>
  <si>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</si>
  <si>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</si>
  <si>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</si>
  <si>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</si>
  <si>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</si>
  <si>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</si>
  <si>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</si>
  <si>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</si>
  <si>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</si>
  <si>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</si>
  <si>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</si>
  <si>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</si>
  <si>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</si>
  <si>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</si>
  <si>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</si>
  <si>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</si>
  <si>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</si>
  <si>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</si>
  <si>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</si>
  <si>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</si>
  <si>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</si>
  <si>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</si>
  <si>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</si>
  <si>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</si>
  <si>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</si>
  <si>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</si>
  <si>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</si>
  <si>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</si>
  <si>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</si>
  <si>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</si>
  <si>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</si>
  <si>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</si>
  <si>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</si>
  <si>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</si>
  <si>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</si>
  <si>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</si>
  <si>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</si>
  <si>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</si>
  <si>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</si>
  <si>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</si>
  <si>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</si>
  <si>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</si>
  <si>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</si>
  <si>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</si>
  <si>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</si>
  <si>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</si>
  <si>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</si>
  <si>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</si>
  <si>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</si>
  <si>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</si>
  <si>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</si>
  <si>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</si>
  <si>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</si>
  <si>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</si>
  <si>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</si>
  <si>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</si>
  <si>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</si>
  <si>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</si>
  <si>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</si>
  <si>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</si>
  <si>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</si>
  <si>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</si>
  <si>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</si>
  <si>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</si>
  <si>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</si>
  <si>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</si>
  <si>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</si>
  <si>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</si>
  <si>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</si>
  <si>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</si>
  <si>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</si>
  <si>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</si>
  <si>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</si>
  <si>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</si>
  <si>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</si>
  <si>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</si>
  <si>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</si>
  <si>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</si>
  <si>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</si>
  <si>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</si>
  <si>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</si>
  <si>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</si>
  <si>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</si>
  <si>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</si>
  <si>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</si>
  <si>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</si>
  <si>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</si>
  <si>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</si>
  <si>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</si>
  <si>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</si>
  <si>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</si>
  <si>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</si>
  <si>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</si>
  <si>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</si>
  <si>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</si>
  <si>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</si>
  <si>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</si>
  <si>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</si>
  <si>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</si>
  <si>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</si>
  <si>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</si>
  <si>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</si>
  <si>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</si>
  <si>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</si>
  <si>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</si>
  <si>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</si>
  <si>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</si>
  <si>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</si>
  <si>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</si>
  <si>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</si>
  <si>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</si>
  <si>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</si>
  <si>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</si>
  <si>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</si>
  <si>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</si>
  <si>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</si>
  <si>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</si>
  <si>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</si>
  <si>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</si>
  <si>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</si>
  <si>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</si>
  <si>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</si>
  <si>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</si>
  <si>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</si>
  <si>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</si>
  <si>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</si>
  <si>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</si>
  <si>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</si>
  <si>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</si>
  <si>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</si>
  <si>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</si>
  <si>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</si>
  <si>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</si>
  <si>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</si>
  <si>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</si>
  <si>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</si>
  <si>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</si>
  <si>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</si>
  <si>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</si>
  <si>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</si>
  <si>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</si>
  <si>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</si>
  <si>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</si>
  <si>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</si>
  <si>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</si>
  <si>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</si>
  <si>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</si>
  <si>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</si>
  <si>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</si>
  <si>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</si>
  <si>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</si>
  <si>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</si>
  <si>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</si>
  <si>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</si>
  <si>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</si>
  <si>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</si>
  <si>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</si>
  <si>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</si>
  <si>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</si>
  <si>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</si>
  <si>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</si>
  <si>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</si>
  <si>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</si>
  <si>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</si>
  <si>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</si>
  <si>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</si>
  <si>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</si>
  <si>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</si>
  <si>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</si>
  <si>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</si>
  <si>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</si>
  <si>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</si>
  <si>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</si>
  <si>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</si>
  <si>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</si>
  <si>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</si>
  <si>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</si>
  <si>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</si>
  <si>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</si>
  <si>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</si>
  <si>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</si>
  <si>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</si>
  <si>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</si>
  <si>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</si>
  <si>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</si>
  <si>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</si>
  <si>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</si>
  <si>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</si>
  <si>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</si>
  <si>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</si>
  <si>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</si>
  <si>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</si>
  <si>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</si>
  <si>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</si>
  <si>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</si>
  <si>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</si>
  <si>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</si>
  <si>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</si>
  <si>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</si>
  <si>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</si>
  <si>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</si>
  <si>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</si>
  <si>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</si>
  <si>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</si>
  <si>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</si>
  <si>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</si>
  <si>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</si>
  <si>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</si>
  <si>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</si>
  <si>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</si>
  <si>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</si>
  <si>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</si>
  <si>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</si>
  <si>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</si>
  <si>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</si>
  <si>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</si>
  <si>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</si>
  <si>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</si>
  <si>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</si>
  <si>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</si>
  <si>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</si>
  <si>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</si>
  <si>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</si>
  <si>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</si>
  <si>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</si>
  <si>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</si>
  <si>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</si>
  <si>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</si>
  <si>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</si>
  <si>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</si>
  <si>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</si>
  <si>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</si>
  <si>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</si>
  <si>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</si>
  <si>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</si>
  <si>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</si>
  <si>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</si>
  <si>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</si>
  <si>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</si>
  <si>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</si>
  <si>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</si>
  <si>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</si>
  <si>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</si>
  <si>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</si>
  <si>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</si>
  <si>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</si>
  <si>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</si>
  <si>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</si>
  <si>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</si>
  <si>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</si>
  <si>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</si>
  <si>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</si>
  <si>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</si>
  <si>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</si>
  <si>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</si>
  <si>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</si>
  <si>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</si>
  <si>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</si>
  <si>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</si>
  <si>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</si>
  <si>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</si>
  <si>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</si>
  <si>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</si>
  <si>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</si>
  <si>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</si>
  <si>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</si>
  <si>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</si>
  <si>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</si>
  <si>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</si>
  <si>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</si>
  <si>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</si>
  <si>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</si>
  <si>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</si>
  <si>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</si>
  <si>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</si>
  <si>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</si>
  <si>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</si>
  <si>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</si>
  <si>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</si>
  <si>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</si>
  <si>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</si>
  <si>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</si>
  <si>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</si>
  <si>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</si>
  <si>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</si>
  <si>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</si>
  <si>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</si>
  <si>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</si>
  <si>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</si>
  <si>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</si>
  <si>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</si>
  <si>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</si>
  <si>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</si>
  <si>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</si>
  <si>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</si>
  <si>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</si>
  <si>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</si>
  <si>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</si>
  <si>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</si>
  <si>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</si>
  <si>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</si>
  <si>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</si>
  <si>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</si>
  <si>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</si>
  <si>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</si>
  <si>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</si>
  <si>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</si>
  <si>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</si>
  <si>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</si>
  <si>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</si>
  <si>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</si>
  <si>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</si>
  <si>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</si>
  <si>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</si>
  <si>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</si>
  <si>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</si>
  <si>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</si>
  <si>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</si>
  <si>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</si>
  <si>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</si>
  <si>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</si>
  <si>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</si>
  <si>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</si>
  <si>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</si>
  <si>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</si>
  <si>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</si>
  <si>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</si>
  <si>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</si>
  <si>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</si>
  <si>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</si>
  <si>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</si>
  <si>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</si>
  <si>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</si>
  <si>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</si>
  <si>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</si>
  <si>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</si>
  <si>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</si>
  <si>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</si>
  <si>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</si>
  <si>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</si>
  <si>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</si>
  <si>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</si>
  <si>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</si>
  <si>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</si>
  <si>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</si>
  <si>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</si>
  <si>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</si>
  <si>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</si>
  <si>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</si>
  <si>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</si>
  <si>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</si>
  <si>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</si>
  <si>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</si>
  <si>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</si>
  <si>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</si>
  <si>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</si>
  <si>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</si>
  <si>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</si>
  <si>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</si>
  <si>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</si>
  <si>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</si>
  <si>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</si>
  <si>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</si>
  <si>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</si>
  <si>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</si>
  <si>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</si>
  <si>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</si>
  <si>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</si>
  <si>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</si>
  <si>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</si>
  <si>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</si>
  <si>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</si>
  <si>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</si>
  <si>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</si>
  <si>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</si>
  <si>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</si>
  <si>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</si>
  <si>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</si>
  <si>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</si>
  <si>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</si>
  <si>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</si>
  <si>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</si>
  <si>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</si>
  <si>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</si>
  <si>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</si>
  <si>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</si>
  <si>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</si>
  <si>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</si>
  <si>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</si>
  <si>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</si>
  <si>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</si>
  <si>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</si>
  <si>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</si>
  <si>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</si>
  <si>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</si>
  <si>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</si>
  <si>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</si>
  <si>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</si>
  <si>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</si>
  <si>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</si>
  <si>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</si>
  <si>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</si>
  <si>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</si>
  <si>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</si>
  <si>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</si>
  <si>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</si>
  <si>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</si>
  <si>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</si>
  <si>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</si>
  <si>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</si>
  <si>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</si>
  <si>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</si>
  <si>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</si>
  <si>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</si>
  <si>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</si>
  <si>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</si>
  <si>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</si>
  <si>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</si>
  <si>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</si>
  <si>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</si>
  <si>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</si>
  <si>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</si>
  <si>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</si>
  <si>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</si>
  <si>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</si>
  <si>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</si>
  <si>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</si>
  <si>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</si>
  <si>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</si>
  <si>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</si>
  <si>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</si>
  <si>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</si>
  <si>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</si>
  <si>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</si>
  <si>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</si>
  <si>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</si>
  <si>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</si>
  <si>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</si>
  <si>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</si>
  <si>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</si>
  <si>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</si>
  <si>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</si>
  <si>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</si>
  <si>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</si>
  <si>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</si>
  <si>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</si>
  <si>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</si>
  <si>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</si>
  <si>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</si>
  <si>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</si>
  <si>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</si>
  <si>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</si>
  <si>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</si>
  <si>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</si>
  <si>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</si>
  <si>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</si>
  <si>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</si>
  <si>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</si>
  <si>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</si>
  <si>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</si>
  <si>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</si>
  <si>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</si>
  <si>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</si>
  <si>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</si>
  <si>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</si>
  <si>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</si>
  <si>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</si>
  <si>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</si>
  <si>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</si>
  <si>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</si>
  <si>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</si>
  <si>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</si>
  <si>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</si>
  <si>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</si>
  <si>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</si>
  <si>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</si>
  <si>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</si>
  <si>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</si>
  <si>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</si>
  <si>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</si>
  <si>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</si>
  <si>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</si>
  <si>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</si>
  <si>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</si>
  <si>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</si>
  <si>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</si>
  <si>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</si>
  <si>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</si>
  <si>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</si>
  <si>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</si>
  <si>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</si>
  <si>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</si>
  <si>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</si>
  <si>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</si>
  <si>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</si>
  <si>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</si>
  <si>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</si>
  <si>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</si>
  <si>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</si>
  <si>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</si>
  <si>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</si>
  <si>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</si>
  <si>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</si>
  <si>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</si>
  <si>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</si>
  <si>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</si>
  <si>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</si>
  <si>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</si>
  <si>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</si>
  <si>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</si>
  <si>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</si>
  <si>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</si>
  <si>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</si>
  <si>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</si>
  <si>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</si>
  <si>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</si>
  <si>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</si>
  <si>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</si>
  <si>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</si>
  <si>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</si>
  <si>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</si>
  <si>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</si>
  <si>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</si>
  <si>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</si>
  <si>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</si>
  <si>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</si>
  <si>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</si>
  <si>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</si>
  <si>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</si>
  <si>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</si>
  <si>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</si>
  <si>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</si>
  <si>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</si>
  <si>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</si>
  <si>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</si>
  <si>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</si>
  <si>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</si>
  <si>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</si>
  <si>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</si>
  <si>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</si>
  <si>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</si>
  <si>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</si>
  <si>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</si>
  <si>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</si>
  <si>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</si>
  <si>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</si>
  <si>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</si>
  <si>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</si>
  <si>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</si>
  <si>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</si>
  <si>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</si>
  <si>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</si>
  <si>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</si>
  <si>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</si>
  <si>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</si>
  <si>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</si>
  <si>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</si>
  <si>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</si>
  <si>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</si>
  <si>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</si>
  <si>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</si>
  <si>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</si>
  <si>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</si>
  <si>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</si>
  <si>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</si>
  <si>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</si>
  <si>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</si>
  <si>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</si>
  <si>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</si>
  <si>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</si>
  <si>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</si>
  <si>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</si>
  <si>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</si>
  <si>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</si>
  <si>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</si>
  <si>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</si>
  <si>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</si>
  <si>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</si>
  <si>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</si>
  <si>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</si>
  <si>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</si>
  <si>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</si>
  <si>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</si>
  <si>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</si>
  <si>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</si>
  <si>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</si>
  <si>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</si>
  <si>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</si>
  <si>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</si>
  <si>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</si>
  <si>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</si>
  <si>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</si>
  <si>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</si>
  <si>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</si>
  <si>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</si>
  <si>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</si>
  <si>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</si>
  <si>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</si>
  <si>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</si>
  <si>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</si>
  <si>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</si>
  <si>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</si>
  <si>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</si>
  <si>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</si>
  <si>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</si>
  <si>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</si>
  <si>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</si>
  <si>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</si>
  <si>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</si>
  <si>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</si>
  <si>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</si>
  <si>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</si>
  <si>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</si>
  <si>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</si>
  <si>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</si>
  <si>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</si>
  <si>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</si>
  <si>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</si>
  <si>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</si>
  <si>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</si>
  <si>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</si>
  <si>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</si>
  <si>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</si>
  <si>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</si>
  <si>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</si>
  <si>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</si>
  <si>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</si>
  <si>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</si>
  <si>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</si>
  <si>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</si>
  <si>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</si>
  <si>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</si>
  <si>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</si>
  <si>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</si>
  <si>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</si>
  <si>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</si>
  <si>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</si>
  <si>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</si>
  <si>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</si>
  <si>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</si>
  <si>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</si>
  <si>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</si>
  <si>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</si>
  <si>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</si>
  <si>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</si>
  <si>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</si>
  <si>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</si>
  <si>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</si>
  <si>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</si>
  <si>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</si>
  <si>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</si>
  <si>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</si>
  <si>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</si>
  <si>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</si>
  <si>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</si>
  <si>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</si>
  <si>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</si>
  <si>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</si>
  <si>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</si>
  <si>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</si>
  <si>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</si>
  <si>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</si>
  <si>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</si>
  <si>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</si>
  <si>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</si>
  <si>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</si>
  <si>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</si>
  <si>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</si>
  <si>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</si>
  <si>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</si>
  <si>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</si>
  <si>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</si>
  <si>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</si>
  <si>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</si>
  <si>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</si>
  <si>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</si>
  <si>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</si>
  <si>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</si>
  <si>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</si>
  <si>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</si>
  <si>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</si>
  <si>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</si>
  <si>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</si>
  <si>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</si>
  <si>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</si>
  <si>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</si>
  <si>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</si>
  <si>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</si>
  <si>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</si>
  <si>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</si>
  <si>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</si>
  <si>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</si>
  <si>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</si>
  <si>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</si>
  <si>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</si>
  <si>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</si>
  <si>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</si>
  <si>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</si>
  <si>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</si>
  <si>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</si>
  <si>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</si>
  <si>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</si>
  <si>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</si>
  <si>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</si>
  <si>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</si>
  <si>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</si>
  <si>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</si>
  <si>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</si>
  <si>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</si>
  <si>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</si>
  <si>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</si>
  <si>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</si>
  <si>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</si>
  <si>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</si>
  <si>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</si>
  <si>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</si>
  <si>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</si>
  <si>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</si>
  <si>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</si>
  <si>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</si>
  <si>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</si>
  <si>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</si>
  <si>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</si>
  <si>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</si>
  <si>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</si>
  <si>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</si>
  <si>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</si>
  <si>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</si>
  <si>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</si>
  <si>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</si>
  <si>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</si>
  <si>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</si>
  <si>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</si>
  <si>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</si>
  <si>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</si>
  <si>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</si>
  <si>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</si>
  <si>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</si>
  <si>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</si>
  <si>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</si>
  <si>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</si>
  <si>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</si>
  <si>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</si>
  <si>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</si>
  <si>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</si>
  <si>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</si>
  <si>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</si>
  <si>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</si>
  <si>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</si>
  <si>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</si>
  <si>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</si>
  <si>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</si>
  <si>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</si>
  <si>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</si>
  <si>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</si>
  <si>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</si>
  <si>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</si>
  <si>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</si>
  <si>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</si>
  <si>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</si>
  <si>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</si>
  <si>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</si>
  <si>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</si>
  <si>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</si>
  <si>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</si>
  <si>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</si>
  <si>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</si>
  <si>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</si>
  <si>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</si>
  <si>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</si>
  <si>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</si>
  <si>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</si>
  <si>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</si>
  <si>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</si>
  <si>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</si>
  <si>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</si>
  <si>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</si>
  <si>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</si>
  <si>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</si>
  <si>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</si>
  <si>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</si>
  <si>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</si>
  <si>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</si>
  <si>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</si>
  <si>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</si>
  <si>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</si>
  <si>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</si>
  <si>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</si>
  <si>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</si>
  <si>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</si>
  <si>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</si>
  <si>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</si>
  <si>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</si>
  <si>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</si>
  <si>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</si>
  <si>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</si>
  <si>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</si>
  <si>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</si>
  <si>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</si>
  <si>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</si>
  <si>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</si>
  <si>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</si>
  <si>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</si>
  <si>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</si>
  <si>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</si>
  <si>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</si>
  <si>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</si>
  <si>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</si>
  <si>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</si>
  <si>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</si>
  <si>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</si>
  <si>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</si>
  <si>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</si>
  <si>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</si>
  <si>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</si>
  <si>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</si>
  <si>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</si>
  <si>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</si>
  <si>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</si>
  <si>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</si>
  <si>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</si>
  <si>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</si>
  <si>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</si>
  <si>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</si>
  <si>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</si>
  <si>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</si>
  <si>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</si>
  <si>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</si>
  <si>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</si>
  <si>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</si>
  <si>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</si>
  <si>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</si>
  <si>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</si>
  <si>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</si>
  <si>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</si>
  <si>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</si>
  <si>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</si>
  <si>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</si>
  <si>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</si>
  <si>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</si>
  <si>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</si>
  <si>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</si>
  <si>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</si>
  <si>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</si>
  <si>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</si>
  <si>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</si>
  <si>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</si>
  <si>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</si>
  <si>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</si>
  <si>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</si>
  <si>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</si>
  <si>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</si>
  <si>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</si>
  <si>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</si>
  <si>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</si>
  <si>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</si>
  <si>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</si>
  <si>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</si>
  <si>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</si>
  <si>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</si>
  <si>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</si>
  <si>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</si>
  <si>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</si>
  <si>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</si>
  <si>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</si>
  <si>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</si>
  <si>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</si>
  <si>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</si>
  <si>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</si>
  <si>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</si>
  <si>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</si>
  <si>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</si>
  <si>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</si>
  <si>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</si>
  <si>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</si>
  <si>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</si>
  <si>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</si>
  <si>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</si>
  <si>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</si>
  <si>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</si>
  <si>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</si>
  <si>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</si>
  <si>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</si>
  <si>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</si>
  <si>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</si>
  <si>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</si>
  <si>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</si>
  <si>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</si>
  <si>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</si>
  <si>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</si>
  <si>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</si>
  <si>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</si>
  <si>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</si>
  <si>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</si>
  <si>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</si>
  <si>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</si>
  <si>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</si>
  <si>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</si>
  <si>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</si>
  <si>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</si>
  <si>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</si>
  <si>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</si>
  <si>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</si>
  <si>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</si>
  <si>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</si>
  <si>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</si>
  <si>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</si>
  <si>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</si>
  <si>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</si>
  <si>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</si>
  <si>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</si>
  <si>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</si>
  <si>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</si>
  <si>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</si>
  <si>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</si>
  <si>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</si>
  <si>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</si>
  <si>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</si>
  <si>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</si>
  <si>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</si>
  <si>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</si>
  <si>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</si>
  <si>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</si>
  <si>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</si>
  <si>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</si>
  <si>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</si>
  <si>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</si>
  <si>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</si>
  <si>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</si>
  <si>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</si>
  <si>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</si>
  <si>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</si>
  <si>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</si>
  <si>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</si>
  <si>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</si>
  <si>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</si>
  <si>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</si>
  <si>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</si>
  <si>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</si>
  <si>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</si>
  <si>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</si>
  <si>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</si>
  <si>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</si>
  <si>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</si>
  <si>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</si>
  <si>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</si>
  <si>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</si>
  <si>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</si>
  <si>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</si>
  <si>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</si>
  <si>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</si>
  <si>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</si>
  <si>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</si>
  <si>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</si>
  <si>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</si>
  <si>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</si>
  <si>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</si>
  <si>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</si>
  <si>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</si>
  <si>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</si>
  <si>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</si>
  <si>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</si>
  <si>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</si>
  <si>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</si>
  <si>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</si>
  <si>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</si>
  <si>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</si>
  <si>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</si>
  <si>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</si>
  <si>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</si>
  <si>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</si>
  <si>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</si>
  <si>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</si>
  <si>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</si>
  <si>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</si>
  <si>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</si>
  <si>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</si>
  <si>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</si>
  <si>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</si>
  <si>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</si>
  <si>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</si>
  <si>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</si>
  <si>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</si>
  <si>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</si>
  <si>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</si>
  <si>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</si>
  <si>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</si>
  <si>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</si>
  <si>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</si>
  <si>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</si>
  <si>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</si>
  <si>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</si>
  <si>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</si>
  <si>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</si>
  <si>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</si>
  <si>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</si>
  <si>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</si>
  <si>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</si>
  <si>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</si>
  <si>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</si>
  <si>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</si>
  <si>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</si>
  <si>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</si>
  <si>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</si>
  <si>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</si>
  <si>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</si>
  <si>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</si>
  <si>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</si>
  <si>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</si>
  <si>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</si>
  <si>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</si>
  <si>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</si>
  <si>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</si>
  <si>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</si>
  <si>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</si>
  <si>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</si>
  <si>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</si>
  <si>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</si>
  <si>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</si>
  <si>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</si>
  <si>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</si>
  <si>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</si>
  <si>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</si>
  <si>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</si>
  <si>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</si>
  <si>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</si>
  <si>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</si>
  <si>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</si>
  <si>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</si>
  <si>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</si>
  <si>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</si>
  <si>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</si>
  <si>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</si>
  <si>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</si>
  <si>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</si>
  <si>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</si>
  <si>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</si>
  <si>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</si>
  <si>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</si>
  <si>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</si>
  <si>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</si>
  <si>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</si>
  <si>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</si>
  <si>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</si>
  <si>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</si>
  <si>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</si>
  <si>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</si>
  <si>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</si>
  <si>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</si>
  <si>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</si>
  <si>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</si>
  <si>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</si>
  <si>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</si>
  <si>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</si>
  <si>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</si>
  <si>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</si>
  <si>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</si>
  <si>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</si>
  <si>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</si>
  <si>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</si>
  <si>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</si>
  <si>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</si>
  <si>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</si>
  <si>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</si>
  <si>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</si>
  <si>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</si>
  <si>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</si>
  <si>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</si>
  <si>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</si>
  <si>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</si>
  <si>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</si>
  <si>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</si>
  <si>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</si>
  <si>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</si>
  <si>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</si>
  <si>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</si>
  <si>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</si>
  <si>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</si>
  <si>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</si>
  <si>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</si>
  <si>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</si>
  <si>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</si>
  <si>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</si>
  <si>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</si>
  <si>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</si>
  <si>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</si>
  <si>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</si>
  <si>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</si>
  <si>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</si>
  <si>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</si>
  <si>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</si>
  <si>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</si>
  <si>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</si>
  <si>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</si>
  <si>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</si>
  <si>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</si>
  <si>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</si>
  <si>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</si>
  <si>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</si>
  <si>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</si>
  <si>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</si>
  <si>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</si>
  <si>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</si>
  <si>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</si>
  <si>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</si>
  <si>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</si>
  <si>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</si>
  <si>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</si>
  <si>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</si>
  <si>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</si>
  <si>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</si>
  <si>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</si>
  <si>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</si>
  <si>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</si>
  <si>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</si>
  <si>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</si>
  <si>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</si>
  <si>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</si>
  <si>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</si>
  <si>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</si>
  <si>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</si>
  <si>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</si>
  <si>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</si>
  <si>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</si>
  <si>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</si>
  <si>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</si>
  <si>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</si>
  <si>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</si>
  <si>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</si>
  <si>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</si>
  <si>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</si>
  <si>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</si>
  <si>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</si>
  <si>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</si>
  <si>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</si>
  <si>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</si>
  <si>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</si>
  <si>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</si>
  <si>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</si>
  <si>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</si>
  <si>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</si>
  <si>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</si>
  <si>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</si>
  <si>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</si>
  <si>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</si>
  <si>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</si>
  <si>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</si>
  <si>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</si>
  <si>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</si>
  <si>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</si>
  <si>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</si>
  <si>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</si>
  <si>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</si>
  <si>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</si>
  <si>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</si>
  <si>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</si>
  <si>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</si>
  <si>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</si>
  <si>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</si>
  <si>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</si>
  <si>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</si>
  <si>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</si>
  <si>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</si>
  <si>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</si>
  <si>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</si>
  <si>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</si>
  <si>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</si>
  <si>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</si>
  <si>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</si>
  <si>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</si>
  <si>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</si>
  <si>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</si>
  <si>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</si>
  <si>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</si>
  <si>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</si>
  <si>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</si>
  <si>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</si>
  <si>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</si>
  <si>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</si>
  <si>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</si>
  <si>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</si>
  <si>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</si>
  <si>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</si>
  <si>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</si>
  <si>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</si>
  <si>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</si>
  <si>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</si>
  <si>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</si>
  <si>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</si>
  <si>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</si>
  <si>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</si>
  <si>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</si>
  <si>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</si>
  <si>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</si>
  <si>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</si>
  <si>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</si>
  <si>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</si>
  <si>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</si>
  <si>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</si>
  <si>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</si>
  <si>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</si>
  <si>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</si>
  <si>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</si>
  <si>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</si>
  <si>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</si>
  <si>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</si>
  <si>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</si>
  <si>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</si>
  <si>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</si>
  <si>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</si>
  <si>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</si>
  <si>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</si>
  <si>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</si>
  <si>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</si>
  <si>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</si>
  <si>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</si>
  <si>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</si>
  <si>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</si>
  <si>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</si>
  <si>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</si>
  <si>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</si>
  <si>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</si>
  <si>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</si>
  <si>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</si>
  <si>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</si>
  <si>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</si>
  <si>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</si>
  <si>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</si>
  <si>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</si>
  <si>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</si>
  <si>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</si>
  <si>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</si>
  <si>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</si>
  <si>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</si>
  <si>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</si>
  <si>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</si>
  <si>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</si>
  <si>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</si>
  <si>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</si>
  <si>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</si>
  <si>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</si>
  <si>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</si>
  <si>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</si>
  <si>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</si>
  <si>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</si>
  <si>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</si>
  <si>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</si>
  <si>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</si>
  <si>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</si>
  <si>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</si>
  <si>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</si>
  <si>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</si>
  <si>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</si>
  <si>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</si>
  <si>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</si>
  <si>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</si>
  <si>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</si>
  <si>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</si>
  <si>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</si>
  <si>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</si>
  <si>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</si>
  <si>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</si>
  <si>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</si>
  <si>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</si>
  <si>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</si>
  <si>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</si>
  <si>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</si>
  <si>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</si>
  <si>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</si>
  <si>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</si>
  <si>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</si>
  <si>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</si>
  <si>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</si>
  <si>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</si>
  <si>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</si>
  <si>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</si>
  <si>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</si>
  <si>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</si>
  <si>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</si>
  <si>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</si>
  <si>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</si>
  <si>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</si>
  <si>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</si>
  <si>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</si>
  <si>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</si>
  <si>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</si>
  <si>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</si>
  <si>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</si>
  <si>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</si>
  <si>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</si>
  <si>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</si>
  <si>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</si>
  <si>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</si>
  <si>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</si>
  <si>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</si>
  <si>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</si>
  <si>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</si>
  <si>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</si>
  <si>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</si>
  <si>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</si>
  <si>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</si>
  <si>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</si>
  <si>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</si>
  <si>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</si>
  <si>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</si>
  <si>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</si>
  <si>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</si>
  <si>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</si>
  <si>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</si>
  <si>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</si>
  <si>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</si>
  <si>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</si>
  <si>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</si>
  <si>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</si>
  <si>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</si>
  <si>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</si>
  <si>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</si>
  <si>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</si>
  <si>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</si>
  <si>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</si>
  <si>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</si>
  <si>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</si>
  <si>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</si>
  <si>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</si>
  <si>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</si>
  <si>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</si>
  <si>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</si>
  <si>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</si>
  <si>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</si>
  <si>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</si>
  <si>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</si>
  <si>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</si>
  <si>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</si>
  <si>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</si>
  <si>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</si>
  <si>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</si>
  <si>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</si>
  <si>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</si>
  <si>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</si>
  <si>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</si>
  <si>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</si>
  <si>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</si>
  <si>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</si>
  <si>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</si>
  <si>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</si>
  <si>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</si>
  <si>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</si>
  <si>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</si>
  <si>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</si>
  <si>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</si>
  <si>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</si>
  <si>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</si>
  <si>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</si>
  <si>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</si>
  <si>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</si>
  <si>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</si>
  <si>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</si>
  <si>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</si>
  <si>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</si>
  <si>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</si>
  <si>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</si>
  <si>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</si>
  <si>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</si>
  <si>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</si>
  <si>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</si>
  <si>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</si>
  <si>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</si>
  <si>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</si>
  <si>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</si>
  <si>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</si>
  <si>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</si>
  <si>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</si>
  <si>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</si>
  <si>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</si>
  <si>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</si>
  <si>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</si>
  <si>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</si>
  <si>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</si>
  <si>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</si>
  <si>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</si>
  <si>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</si>
  <si>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</si>
  <si>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</si>
  <si>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</si>
  <si>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</si>
  <si>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</si>
  <si>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</si>
  <si>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</si>
  <si>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</si>
  <si>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</si>
  <si>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</si>
  <si>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</si>
  <si>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</si>
  <si>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</si>
  <si>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</si>
  <si>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</si>
  <si>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</si>
  <si>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</si>
  <si>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</si>
  <si>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</si>
  <si>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</si>
  <si>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</si>
  <si>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</si>
  <si>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</si>
  <si>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</si>
  <si>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</si>
  <si>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</si>
  <si>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</si>
  <si>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</si>
  <si>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</si>
  <si>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</si>
  <si>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</si>
  <si>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</si>
  <si>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</si>
  <si>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</si>
  <si>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</si>
  <si>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</si>
  <si>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</si>
  <si>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</si>
  <si>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</si>
  <si>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</si>
  <si>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</si>
  <si>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</si>
  <si>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</si>
  <si>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</si>
  <si>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</si>
  <si>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</si>
  <si>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</si>
  <si>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</si>
  <si>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</si>
  <si>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</si>
  <si>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</si>
  <si>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</si>
  <si>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</si>
  <si>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</si>
  <si>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</si>
  <si>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</si>
  <si>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</si>
  <si>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</si>
  <si>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</si>
  <si>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</si>
  <si>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</si>
  <si>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</si>
  <si>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</si>
  <si>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</si>
  <si>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</si>
  <si>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</si>
  <si>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</si>
  <si>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</si>
  <si>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</si>
  <si>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</si>
  <si>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</si>
  <si>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</si>
  <si>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</si>
  <si>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</si>
  <si>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</si>
  <si>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</si>
  <si>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</si>
  <si>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</si>
  <si>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</si>
  <si>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</si>
  <si>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</si>
  <si>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</si>
  <si>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</si>
  <si>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</si>
  <si>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</si>
  <si>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</si>
  <si>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</si>
  <si>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</si>
  <si>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</si>
  <si>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</si>
  <si>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</si>
  <si>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</si>
  <si>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</si>
  <si>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</si>
  <si>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</si>
  <si>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</si>
  <si>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</si>
  <si>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</si>
  <si>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</si>
  <si>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</si>
  <si>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</si>
  <si>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</si>
  <si>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</si>
  <si>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</si>
  <si>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</si>
  <si>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</si>
  <si>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</si>
  <si>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</si>
  <si>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</si>
  <si>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</si>
  <si>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</si>
  <si>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</si>
  <si>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</si>
  <si>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</si>
  <si>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</si>
  <si>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</si>
  <si>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</si>
  <si>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</si>
  <si>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</si>
  <si>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</si>
  <si>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</si>
  <si>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</si>
  <si>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</si>
  <si>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</si>
  <si>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</si>
  <si>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</si>
  <si>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</si>
  <si>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</si>
  <si>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</si>
  <si>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</si>
  <si>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</si>
  <si>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</si>
  <si>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</si>
  <si>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</si>
  <si>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</si>
  <si>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</si>
  <si>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</si>
  <si>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</si>
  <si>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</si>
  <si>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</si>
  <si>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</si>
  <si>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</si>
  <si>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</si>
  <si>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</si>
  <si>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</si>
  <si>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</si>
  <si>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</si>
  <si>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</si>
  <si>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</si>
  <si>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</si>
  <si>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</si>
  <si>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</si>
  <si>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</si>
  <si>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</si>
  <si>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</si>
  <si>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</si>
  <si>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</si>
  <si>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</si>
  <si>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</si>
  <si>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</si>
  <si>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</si>
  <si>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</si>
  <si>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</si>
  <si>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</si>
  <si>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</si>
  <si>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</si>
  <si>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</si>
  <si>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</si>
  <si>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</si>
  <si>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</si>
  <si>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</si>
  <si>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</si>
  <si>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</si>
  <si>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</si>
  <si>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</si>
  <si>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</si>
  <si>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</si>
  <si>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</si>
  <si>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</si>
  <si>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</si>
  <si>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</si>
  <si>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</si>
  <si>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</si>
  <si>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</si>
  <si>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</si>
  <si>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</si>
  <si>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</si>
  <si>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</si>
  <si>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</si>
  <si>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</si>
  <si>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</si>
  <si>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</si>
  <si>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</si>
  <si>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</si>
  <si>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</si>
  <si>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</si>
  <si>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</si>
  <si>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</si>
  <si>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</si>
  <si>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</si>
  <si>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</si>
  <si>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</si>
  <si>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</si>
  <si>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</si>
  <si>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</si>
  <si>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</si>
  <si>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</si>
  <si>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</si>
  <si>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</si>
  <si>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</si>
  <si>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</si>
  <si>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</si>
  <si>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</si>
  <si>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</si>
  <si>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</si>
  <si>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</si>
  <si>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</si>
  <si>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</si>
  <si>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</si>
  <si>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</si>
  <si>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</si>
  <si>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</si>
  <si>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</si>
  <si>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</si>
  <si>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</si>
  <si>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</si>
  <si>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</si>
  <si>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</si>
  <si>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</si>
  <si>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</si>
  <si>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</si>
  <si>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</si>
  <si>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</si>
  <si>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</si>
  <si>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</si>
  <si>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</si>
  <si>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</si>
  <si>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</si>
  <si>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</si>
  <si>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</si>
  <si>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</si>
  <si>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</si>
  <si>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</si>
  <si>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</si>
  <si>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</si>
  <si>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</si>
  <si>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</si>
  <si>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</si>
  <si>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</si>
  <si>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</si>
  <si>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</si>
  <si>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</si>
  <si>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</si>
  <si>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</si>
  <si>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</si>
  <si>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</si>
  <si>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</si>
  <si>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</si>
  <si>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</si>
  <si>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</si>
  <si>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</si>
  <si>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</si>
  <si>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</si>
  <si>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</si>
  <si>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</si>
  <si>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</si>
  <si>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</si>
  <si>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</si>
  <si>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</si>
  <si>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</si>
  <si>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</si>
  <si>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</si>
  <si>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</si>
  <si>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</si>
  <si>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</si>
  <si>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</si>
  <si>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</si>
  <si>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</si>
  <si>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</si>
  <si>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</si>
  <si>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</si>
  <si>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</si>
  <si>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</si>
  <si>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</si>
  <si>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</si>
  <si>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</si>
  <si>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</si>
  <si>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</si>
  <si>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</si>
  <si>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</si>
  <si>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</si>
  <si>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</si>
  <si>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</si>
  <si>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</si>
  <si>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</si>
  <si>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</si>
  <si>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</si>
  <si>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</si>
  <si>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</si>
  <si>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</si>
  <si>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</si>
  <si>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</si>
  <si>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</si>
  <si>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</si>
  <si>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</si>
  <si>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</si>
  <si>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</si>
  <si>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</si>
  <si>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</si>
  <si>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</si>
  <si>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</si>
  <si>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</si>
  <si>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</si>
  <si>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</si>
  <si>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</si>
  <si>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</si>
  <si>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</si>
  <si>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</si>
  <si>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</si>
  <si>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</si>
  <si>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</si>
  <si>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</si>
  <si>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</si>
  <si>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</si>
  <si>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</si>
  <si>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</si>
  <si>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</si>
  <si>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</si>
  <si>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</si>
  <si>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</si>
  <si>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</si>
  <si>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</si>
  <si>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</si>
  <si>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</si>
  <si>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</si>
  <si>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</si>
  <si>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</si>
  <si>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</si>
  <si>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</si>
  <si>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</si>
  <si>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</si>
  <si>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</si>
  <si>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</si>
  <si>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</si>
  <si>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</si>
  <si>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</si>
  <si>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</si>
  <si>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</si>
  <si>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</si>
  <si>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</si>
  <si>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</si>
  <si>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</si>
  <si>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</si>
  <si>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</si>
  <si>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</si>
  <si>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</si>
  <si>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</si>
  <si>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</si>
  <si>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</si>
  <si>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</si>
  <si>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</si>
  <si>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</si>
  <si>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</si>
  <si>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</si>
  <si>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</si>
  <si>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</si>
  <si>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</si>
  <si>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</si>
  <si>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</si>
  <si>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</si>
  <si>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</si>
  <si>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</si>
  <si>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</si>
  <si>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</si>
  <si>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</si>
  <si>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</si>
  <si>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</si>
  <si>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</si>
  <si>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</si>
  <si>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</si>
  <si>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</si>
  <si>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</si>
  <si>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</si>
  <si>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</si>
  <si>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</si>
  <si>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</si>
  <si>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</si>
  <si>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</si>
  <si>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</si>
  <si>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</si>
  <si>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</si>
  <si>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</si>
  <si>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</si>
  <si>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</si>
  <si>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</si>
  <si>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</si>
  <si>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</si>
  <si>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</si>
  <si>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</si>
  <si>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</si>
  <si>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</si>
  <si>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</si>
  <si>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</si>
  <si>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</si>
  <si>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</si>
  <si>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</si>
  <si>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</si>
  <si>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</si>
  <si>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</si>
  <si>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</si>
  <si>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</si>
  <si>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</si>
  <si>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</si>
  <si>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</si>
  <si>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</si>
  <si>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</si>
  <si>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</si>
  <si>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</si>
  <si>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</si>
  <si>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</si>
  <si>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</si>
  <si>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</si>
  <si>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</si>
  <si>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</si>
  <si>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</si>
  <si>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</si>
  <si>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</si>
  <si>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</si>
  <si>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</si>
  <si>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</si>
  <si>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</si>
  <si>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</si>
  <si>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</si>
  <si>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</si>
  <si>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</si>
  <si>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</si>
  <si>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</si>
  <si>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</si>
  <si>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</si>
  <si>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</si>
  <si>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</si>
  <si>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</si>
  <si>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</si>
  <si>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</si>
  <si>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</si>
  <si>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</si>
  <si>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</si>
  <si>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</si>
  <si>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</si>
  <si>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</si>
  <si>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</si>
  <si>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</si>
  <si>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</si>
  <si>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</si>
  <si>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</si>
  <si>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</si>
  <si>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</si>
  <si>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</si>
  <si>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</si>
  <si>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</si>
  <si>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</si>
  <si>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</si>
  <si>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</si>
  <si>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</si>
  <si>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</si>
  <si>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</si>
  <si>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</si>
  <si>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</si>
  <si>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</si>
  <si>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</si>
  <si>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</si>
  <si>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</si>
  <si>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</si>
  <si>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</si>
  <si>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</si>
  <si>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</si>
  <si>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</si>
  <si>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</si>
  <si>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</si>
  <si>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</si>
  <si>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</si>
  <si>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</si>
  <si>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</si>
  <si>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</si>
  <si>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</si>
  <si>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</si>
  <si>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</si>
  <si>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</si>
  <si>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</si>
  <si>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</si>
  <si>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</si>
  <si>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</si>
  <si>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</si>
  <si>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</si>
  <si>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</si>
  <si>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</si>
  <si>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</si>
  <si>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</si>
  <si>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</si>
  <si>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</si>
  <si>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</si>
  <si>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</si>
  <si>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</si>
  <si>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</si>
  <si>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</si>
  <si>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</si>
  <si>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</si>
  <si>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</si>
  <si>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</si>
  <si>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</si>
  <si>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</si>
  <si>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</si>
  <si>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</si>
  <si>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</si>
  <si>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</si>
  <si>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</si>
  <si>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</si>
  <si>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</si>
  <si>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</si>
  <si>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</si>
  <si>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</si>
  <si>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</si>
  <si>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</si>
  <si>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</si>
  <si>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</si>
  <si>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</si>
  <si>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</si>
  <si>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</si>
  <si>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</si>
  <si>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</si>
  <si>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</si>
  <si>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</si>
  <si>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</si>
  <si>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</si>
  <si>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</si>
  <si>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</si>
  <si>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</si>
  <si>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</si>
  <si>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</si>
  <si>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</si>
  <si>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</si>
  <si>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</si>
  <si>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</si>
  <si>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</si>
  <si>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</si>
  <si>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</si>
  <si>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</si>
  <si>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</si>
  <si>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</si>
  <si>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</si>
  <si>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</si>
  <si>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</si>
  <si>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</si>
  <si>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</si>
  <si>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</si>
  <si>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</si>
  <si>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</si>
  <si>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</si>
  <si>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</si>
  <si>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</si>
  <si>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</si>
  <si>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</si>
  <si>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</si>
  <si>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</si>
  <si>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</si>
  <si>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</si>
  <si>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</si>
  <si>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</si>
  <si>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</si>
  <si>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</si>
  <si>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</si>
  <si>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</si>
  <si>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</si>
  <si>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</si>
  <si>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</si>
  <si>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</si>
  <si>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</si>
  <si>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</si>
  <si>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</si>
  <si>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</si>
  <si>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</si>
  <si>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</si>
  <si>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</si>
  <si>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</si>
  <si>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</si>
  <si>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</si>
  <si>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</si>
  <si>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</si>
  <si>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</si>
  <si>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</si>
  <si>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</si>
  <si>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</si>
  <si>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</si>
  <si>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</si>
  <si>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</si>
  <si>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</si>
  <si>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</si>
  <si>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</si>
  <si>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</si>
  <si>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</si>
  <si>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</si>
  <si>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</si>
  <si>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</si>
  <si>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</si>
  <si>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</si>
  <si>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</si>
  <si>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</si>
  <si>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</si>
  <si>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</si>
  <si>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</si>
  <si>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</si>
  <si>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</si>
  <si>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</si>
  <si>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</si>
  <si>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</si>
  <si>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</si>
  <si>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</si>
  <si>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</si>
  <si>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</si>
  <si>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</si>
  <si>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</si>
  <si>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</si>
  <si>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</si>
  <si>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</si>
  <si>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</si>
  <si>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</si>
  <si>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</si>
  <si>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</si>
  <si>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</si>
  <si>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</si>
  <si>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</si>
  <si>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</si>
  <si>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</si>
  <si>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</si>
  <si>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</si>
  <si>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</si>
  <si>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</si>
  <si>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</si>
  <si>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</si>
  <si>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</si>
  <si>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</si>
  <si>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</si>
  <si>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</si>
  <si>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</si>
  <si>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</si>
  <si>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</si>
  <si>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</si>
  <si>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</si>
  <si>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</si>
  <si>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</si>
  <si>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</si>
  <si>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</si>
  <si>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</si>
  <si>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</si>
  <si>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</si>
  <si>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</si>
  <si>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</si>
  <si>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</si>
  <si>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</si>
  <si>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</si>
  <si>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</si>
  <si>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</si>
  <si>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</si>
  <si>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</si>
  <si>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</si>
  <si>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</si>
  <si>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</si>
  <si>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</si>
  <si>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</si>
  <si>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</si>
  <si>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</si>
  <si>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</si>
  <si>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</si>
  <si>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</si>
  <si>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</si>
  <si>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</si>
  <si>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</si>
  <si>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</si>
  <si>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</si>
  <si>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</si>
  <si>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</si>
  <si>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</si>
  <si>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</si>
  <si>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</si>
  <si>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</si>
  <si>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</si>
  <si>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</si>
  <si>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</si>
  <si>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</si>
  <si>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</si>
  <si>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</si>
  <si>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</si>
  <si>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</si>
  <si>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</si>
  <si>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</si>
  <si>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</si>
  <si>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</si>
  <si>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</si>
  <si>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</si>
  <si>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</si>
  <si>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</si>
  <si>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</si>
  <si>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</si>
  <si>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</si>
  <si>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</si>
  <si>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</si>
  <si>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</si>
  <si>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</si>
  <si>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</si>
  <si>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</si>
  <si>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</si>
  <si>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</si>
  <si>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</si>
  <si>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</si>
  <si>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</si>
  <si>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</si>
  <si>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</si>
  <si>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</si>
  <si>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</si>
  <si>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</si>
  <si>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</si>
  <si>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</si>
  <si>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</si>
  <si>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</si>
  <si>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</si>
  <si>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</si>
  <si>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</si>
  <si>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</si>
  <si>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</si>
  <si>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</si>
  <si>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</si>
  <si>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</si>
  <si>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</si>
  <si>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</si>
  <si>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</si>
  <si>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</si>
  <si>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</si>
  <si>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</si>
  <si>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</si>
  <si>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</si>
  <si>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</si>
  <si>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</si>
  <si>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</si>
  <si>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</si>
  <si>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</si>
  <si>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</si>
  <si>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</si>
  <si>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</si>
  <si>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</si>
  <si>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</si>
  <si>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</si>
  <si>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</si>
  <si>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</si>
  <si>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</si>
  <si>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</si>
  <si>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</si>
  <si>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</si>
  <si>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</si>
  <si>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</si>
  <si>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</si>
  <si>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</si>
  <si>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</si>
  <si>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</si>
  <si>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</si>
  <si>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</si>
  <si>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</si>
  <si>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</si>
  <si>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</si>
  <si>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</si>
  <si>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</si>
  <si>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</si>
  <si>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</si>
  <si>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</si>
  <si>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</si>
  <si>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</si>
  <si>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</si>
  <si>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</si>
  <si>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</si>
  <si>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</si>
  <si>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</si>
  <si>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</si>
  <si>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</si>
  <si>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</si>
  <si>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</si>
  <si>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</si>
  <si>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</si>
  <si>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</si>
  <si>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</si>
  <si>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</si>
  <si>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</si>
  <si>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</si>
  <si>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</si>
  <si>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</si>
  <si>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</si>
  <si>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</si>
  <si>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</si>
  <si>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</si>
  <si>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</si>
  <si>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</si>
  <si>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</si>
  <si>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</si>
  <si>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</si>
  <si>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</si>
  <si>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</si>
  <si>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</si>
  <si>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</si>
  <si>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</si>
  <si>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</si>
  <si>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</si>
  <si>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</si>
  <si>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</si>
  <si>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</si>
  <si>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</si>
  <si>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</si>
  <si>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</si>
  <si>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</si>
  <si>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</si>
  <si>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</si>
  <si>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</si>
  <si>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</si>
  <si>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</si>
  <si>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</si>
  <si>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</si>
  <si>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</si>
  <si>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</si>
  <si>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</si>
  <si>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</si>
  <si>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</si>
  <si>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</si>
  <si>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</si>
  <si>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</si>
  <si>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</si>
  <si>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</si>
  <si>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</si>
  <si>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</si>
  <si>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</si>
  <si>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</si>
  <si>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</si>
  <si>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</si>
  <si>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</si>
  <si>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</si>
  <si>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</si>
  <si>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</si>
  <si>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</si>
  <si>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</si>
  <si>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</si>
  <si>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</si>
  <si>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</si>
  <si>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</si>
  <si>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</si>
  <si>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</si>
  <si>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</si>
  <si>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</si>
  <si>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</si>
  <si>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</si>
  <si>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</si>
  <si>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</si>
  <si>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</si>
  <si>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</si>
  <si>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</si>
  <si>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</si>
  <si>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</si>
  <si>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</si>
  <si>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</si>
  <si>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</si>
  <si>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</si>
  <si>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</si>
  <si>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</si>
  <si>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</si>
  <si>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</si>
  <si>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</si>
  <si>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</si>
  <si>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</si>
  <si>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</si>
  <si>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</si>
  <si>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</si>
  <si>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</si>
  <si>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</si>
  <si>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</si>
  <si>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</si>
  <si>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</si>
  <si>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</si>
  <si>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</si>
  <si>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</si>
  <si>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</si>
  <si>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</si>
  <si>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</si>
  <si>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</si>
  <si>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</si>
  <si>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</si>
  <si>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</si>
  <si>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</si>
  <si>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</si>
  <si>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</si>
  <si>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</si>
  <si>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</si>
  <si>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</si>
  <si>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</si>
  <si>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</si>
  <si>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</si>
  <si>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</si>
  <si>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</si>
  <si>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</si>
  <si>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</si>
  <si>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</si>
  <si>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</si>
  <si>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</si>
  <si>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</si>
  <si>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</si>
  <si>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</si>
  <si>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</si>
  <si>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</si>
  <si>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</si>
  <si>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</si>
  <si>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</si>
  <si>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</si>
  <si>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</si>
  <si>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</si>
  <si>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</si>
  <si>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</si>
  <si>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</si>
  <si>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</si>
  <si>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</si>
  <si>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</si>
  <si>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</si>
  <si>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</si>
  <si>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</si>
  <si>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</si>
  <si>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</si>
  <si>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</si>
  <si>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</si>
  <si>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</si>
  <si>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</si>
  <si>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</si>
  <si>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</si>
  <si>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</si>
  <si>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</si>
  <si>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</si>
  <si>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</si>
  <si>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</si>
  <si>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</si>
  <si>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</si>
  <si>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</si>
  <si>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</si>
  <si>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</si>
  <si>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</si>
  <si>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</si>
  <si>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</si>
  <si>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</si>
  <si>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</si>
  <si>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</si>
  <si>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</si>
  <si>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</si>
  <si>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</si>
  <si>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</si>
  <si>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</si>
  <si>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</si>
  <si>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</si>
  <si>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</si>
  <si>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</si>
  <si>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</si>
  <si>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</si>
  <si>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</si>
  <si>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</si>
  <si>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</si>
  <si>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</si>
  <si>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</si>
  <si>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</si>
  <si>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</si>
  <si>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</si>
  <si>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</si>
  <si>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</si>
  <si>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</si>
  <si>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</si>
  <si>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</si>
  <si>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</si>
  <si>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</si>
  <si>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</si>
  <si>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</si>
  <si>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</si>
  <si>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</si>
  <si>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</si>
  <si>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</si>
  <si>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</si>
  <si>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</si>
  <si>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</si>
  <si>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</si>
  <si>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</si>
  <si>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</si>
  <si>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</si>
  <si>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</si>
  <si>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</si>
  <si>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</si>
  <si>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</si>
  <si>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</si>
  <si>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</si>
  <si>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</si>
  <si>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</si>
  <si>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</si>
  <si>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</si>
  <si>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</si>
  <si>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</si>
  <si>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</si>
  <si>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</si>
  <si>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</si>
  <si>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</si>
  <si>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</si>
  <si>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</si>
  <si>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</si>
  <si>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</si>
  <si>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</si>
  <si>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</si>
  <si>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</si>
  <si>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</si>
  <si>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</si>
  <si>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</si>
  <si>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</si>
  <si>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</si>
  <si>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</si>
  <si>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</si>
  <si>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</si>
  <si>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</si>
  <si>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</si>
  <si>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</si>
  <si>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</si>
  <si>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</si>
  <si>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</si>
  <si>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</si>
  <si>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</si>
  <si>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</si>
  <si>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</si>
  <si>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</si>
  <si>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</si>
  <si>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</si>
  <si>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</si>
  <si>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</si>
  <si>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</si>
  <si>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</si>
  <si>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</si>
  <si>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</si>
  <si>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</si>
  <si>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</si>
  <si>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</si>
  <si>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</si>
  <si>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</si>
  <si>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</si>
  <si>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</si>
  <si>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</si>
  <si>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</si>
  <si>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</si>
  <si>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</si>
  <si>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</si>
  <si>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</si>
  <si>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</si>
  <si>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</si>
  <si>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</si>
  <si>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</si>
  <si>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</si>
  <si>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</si>
  <si>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</si>
  <si>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</si>
  <si>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</si>
  <si>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</si>
  <si>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</si>
  <si>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</si>
  <si>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</si>
  <si>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</si>
  <si>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</si>
  <si>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</si>
  <si>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</si>
  <si>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</si>
  <si>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</si>
  <si>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</si>
  <si>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</si>
  <si>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</si>
  <si>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</si>
  <si>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</si>
  <si>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</si>
  <si>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</si>
  <si>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</si>
  <si>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</si>
  <si>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</si>
  <si>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</si>
  <si>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</si>
  <si>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</si>
  <si>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</si>
  <si>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</si>
  <si>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</si>
  <si>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</si>
  <si>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</si>
  <si>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</si>
  <si>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</si>
  <si>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</si>
  <si>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</si>
  <si>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</si>
  <si>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</si>
  <si>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</si>
  <si>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</si>
  <si>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</si>
  <si>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</si>
  <si>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</si>
  <si>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</si>
  <si>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</si>
  <si>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</si>
  <si>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</si>
  <si>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</si>
  <si>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</si>
  <si>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</si>
  <si>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</si>
  <si>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</si>
  <si>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</si>
  <si>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</si>
  <si>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</si>
  <si>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</si>
  <si>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</si>
  <si>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</si>
  <si>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</si>
  <si>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</si>
  <si>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</si>
  <si>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</si>
  <si>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</si>
  <si>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</si>
  <si>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</si>
  <si>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</si>
  <si>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</si>
  <si>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</si>
  <si>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</si>
  <si>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</si>
  <si>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</si>
  <si>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</si>
  <si>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</si>
  <si>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</si>
  <si>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</si>
  <si>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</si>
  <si>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</si>
  <si>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</si>
  <si>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</si>
  <si>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</si>
  <si>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</si>
  <si>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</si>
  <si>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</si>
  <si>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</si>
  <si>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</si>
  <si>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</si>
  <si>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</si>
  <si>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</si>
  <si>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</si>
  <si>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</si>
  <si>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</si>
  <si>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</si>
  <si>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</si>
  <si>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</si>
  <si>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</si>
  <si>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</si>
  <si>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</si>
  <si>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</si>
  <si>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</si>
  <si>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</si>
  <si>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</si>
  <si>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</si>
  <si>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</si>
  <si>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</si>
  <si>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</si>
  <si>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</si>
  <si>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</si>
  <si>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</si>
  <si>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</si>
  <si>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</si>
  <si>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</si>
  <si>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</si>
  <si>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</si>
  <si>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</si>
  <si>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</si>
  <si>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</si>
  <si>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</si>
  <si>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</si>
  <si>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</si>
  <si>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</si>
  <si>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</si>
  <si>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</si>
  <si>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</si>
  <si>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</si>
  <si>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</si>
  <si>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</si>
  <si>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</si>
  <si>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</si>
  <si>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</si>
  <si>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</si>
  <si>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</si>
  <si>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</si>
  <si>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</si>
  <si>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</si>
  <si>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</si>
  <si>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</si>
  <si>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</si>
  <si>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</si>
  <si>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</si>
  <si>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</si>
  <si>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</si>
  <si>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</si>
  <si>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</si>
  <si>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</si>
  <si>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</si>
  <si>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</si>
  <si>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</si>
  <si>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</si>
  <si>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</si>
  <si>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</si>
  <si>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</si>
  <si>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</si>
  <si>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</si>
  <si>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</si>
  <si>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</si>
  <si>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</si>
  <si>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</si>
  <si>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</si>
  <si>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</si>
  <si>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</si>
  <si>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</si>
  <si>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</si>
  <si>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</si>
  <si>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</si>
  <si>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</si>
  <si>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</si>
  <si>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</si>
  <si>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</si>
  <si>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</si>
  <si>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</si>
  <si>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</si>
  <si>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</si>
  <si>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</si>
  <si>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</si>
  <si>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</si>
  <si>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</si>
  <si>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</si>
  <si>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</si>
  <si>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</si>
  <si>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</si>
  <si>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</si>
  <si>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</si>
  <si>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</si>
  <si>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</si>
  <si>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</si>
  <si>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</si>
  <si>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</si>
  <si>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</si>
  <si>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</si>
  <si>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</si>
  <si>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</si>
  <si>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</si>
  <si>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</si>
  <si>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</si>
  <si>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</si>
  <si>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</si>
  <si>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</si>
  <si>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</si>
  <si>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</si>
  <si>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</si>
  <si>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</si>
  <si>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</si>
  <si>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</si>
  <si>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</si>
  <si>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</si>
  <si>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</si>
  <si>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</si>
  <si>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</si>
  <si>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</si>
  <si>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</si>
  <si>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</si>
  <si>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</si>
  <si>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</si>
  <si>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</si>
  <si>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</si>
  <si>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</si>
  <si>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</si>
  <si>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</si>
  <si>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</si>
  <si>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</si>
  <si>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</si>
  <si>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</si>
  <si>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</si>
  <si>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</si>
  <si>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</si>
  <si>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</si>
  <si>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</si>
  <si>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</si>
  <si>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</si>
  <si>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</si>
  <si>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</si>
  <si>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</si>
  <si>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</si>
  <si>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</si>
  <si>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</si>
  <si>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</si>
  <si>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</si>
  <si>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</si>
  <si>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</si>
  <si>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</si>
  <si>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</si>
  <si>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</si>
  <si>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</si>
  <si>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</si>
  <si>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</si>
  <si>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</si>
  <si>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</si>
  <si>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</si>
  <si>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</si>
  <si>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</si>
  <si>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</si>
  <si>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</si>
  <si>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</si>
  <si>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</si>
  <si>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</si>
  <si>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</si>
  <si>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</si>
  <si>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</si>
  <si>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</si>
  <si>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</si>
  <si>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</si>
  <si>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</si>
  <si>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</si>
  <si>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</si>
  <si>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</si>
  <si>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</si>
  <si>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</si>
  <si>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</si>
  <si>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</si>
  <si>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</si>
  <si>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</si>
  <si>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</si>
  <si>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</si>
  <si>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</si>
  <si>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</si>
  <si>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</si>
  <si>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</si>
  <si>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</si>
  <si>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</si>
  <si>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</si>
  <si>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</si>
  <si>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</si>
  <si>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</si>
  <si>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</si>
  <si>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</si>
  <si>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</si>
  <si>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</si>
  <si>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</si>
  <si>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</si>
  <si>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</si>
  <si>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</si>
  <si>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</si>
  <si>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</si>
  <si>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</si>
  <si>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</si>
  <si>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</si>
  <si>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</si>
  <si>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</si>
  <si>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</si>
  <si>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</si>
  <si>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</si>
  <si>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</si>
  <si>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</si>
  <si>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</si>
  <si>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</si>
  <si>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</si>
  <si>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</si>
  <si>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</si>
  <si>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</si>
  <si>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</si>
  <si>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</si>
  <si>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</si>
  <si>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</si>
  <si>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</si>
  <si>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</si>
  <si>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</si>
  <si>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</si>
  <si>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</si>
  <si>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</si>
  <si>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</si>
  <si>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</si>
  <si>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</si>
  <si>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</si>
  <si>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</si>
  <si>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</si>
  <si>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</si>
  <si>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</si>
  <si>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</si>
  <si>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</si>
  <si>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</si>
  <si>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</si>
  <si>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</si>
  <si>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</si>
  <si>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</si>
  <si>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</si>
  <si>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</si>
  <si>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</si>
  <si>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</si>
  <si>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</si>
  <si>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</si>
  <si>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</si>
  <si>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</si>
  <si>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</si>
  <si>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</si>
  <si>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</si>
  <si>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</si>
  <si>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</si>
  <si>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</si>
  <si>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</si>
  <si>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</si>
  <si>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</si>
  <si>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</si>
  <si>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</si>
  <si>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</si>
  <si>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</si>
  <si>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</si>
  <si>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</si>
  <si>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</si>
  <si>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</si>
  <si>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</si>
  <si>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</si>
  <si>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</si>
  <si>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</si>
  <si>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</si>
  <si>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</si>
  <si>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</si>
  <si>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</si>
  <si>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</si>
  <si>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</si>
  <si>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</si>
  <si>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</si>
  <si>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</si>
  <si>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</si>
  <si>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</si>
  <si>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</si>
  <si>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</si>
  <si>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</si>
  <si>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</si>
  <si>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</si>
  <si>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</si>
  <si>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</si>
  <si>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</si>
  <si>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</si>
  <si>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</si>
  <si>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</si>
  <si>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</si>
  <si>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</si>
  <si>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</si>
  <si>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</si>
  <si>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</si>
  <si>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</si>
  <si>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</si>
  <si>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</si>
  <si>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</si>
  <si>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</si>
  <si>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</si>
  <si>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</si>
  <si>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</si>
  <si>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</si>
  <si>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</si>
  <si>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</si>
  <si>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</si>
  <si>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</si>
  <si>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</si>
  <si>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</si>
  <si>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</si>
  <si>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</si>
  <si>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</si>
  <si>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</si>
  <si>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</si>
  <si>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</si>
  <si>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</si>
  <si>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</si>
  <si>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</si>
  <si>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</si>
  <si>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</si>
  <si>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</si>
  <si>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</si>
  <si>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</si>
  <si>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</si>
  <si>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</si>
  <si>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</si>
  <si>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</si>
  <si>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</si>
  <si>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</si>
  <si>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</si>
  <si>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</si>
  <si>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</si>
  <si>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</si>
  <si>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</si>
  <si>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</si>
  <si>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</si>
  <si>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</si>
  <si>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</si>
  <si>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</si>
  <si>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</si>
  <si>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</si>
  <si>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</si>
  <si>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</si>
  <si>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</si>
  <si>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</si>
  <si>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</si>
  <si>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</si>
  <si>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</si>
  <si>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</si>
  <si>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</si>
  <si>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</si>
  <si>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</si>
  <si>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</si>
  <si>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</si>
  <si>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</si>
  <si>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</si>
  <si>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</si>
  <si>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</si>
  <si>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</si>
  <si>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</si>
  <si>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</si>
  <si>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</si>
  <si>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</si>
  <si>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</si>
  <si>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</si>
  <si>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</si>
  <si>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</si>
  <si>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</si>
  <si>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</si>
  <si>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</si>
  <si>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</si>
  <si>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</si>
  <si>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</si>
  <si>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</si>
  <si>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</si>
  <si>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</si>
  <si>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</si>
  <si>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</si>
  <si>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</si>
  <si>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</si>
  <si>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</si>
  <si>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</si>
  <si>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</si>
  <si>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</si>
  <si>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</si>
  <si>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</si>
  <si>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</si>
  <si>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</si>
  <si>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</si>
  <si>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</si>
  <si>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</si>
  <si>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</si>
  <si>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</si>
  <si>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</si>
  <si>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</si>
  <si>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</si>
  <si>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</si>
  <si>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</si>
  <si>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</si>
  <si>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</si>
  <si>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</si>
  <si>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</si>
  <si>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</si>
  <si>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</si>
  <si>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</si>
  <si>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</si>
  <si>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</si>
  <si>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</si>
  <si>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</si>
  <si>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</si>
  <si>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</si>
  <si>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</si>
  <si>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</si>
  <si>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</si>
  <si>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</si>
  <si>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</si>
  <si>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</si>
  <si>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</si>
  <si>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</si>
  <si>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</si>
  <si>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</si>
  <si>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</si>
  <si>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</si>
  <si>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</si>
  <si>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</si>
  <si>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</si>
  <si>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</si>
  <si>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</si>
  <si>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</si>
  <si>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</si>
  <si>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</si>
  <si>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</si>
  <si>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</si>
  <si>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</si>
  <si>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</si>
  <si>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</si>
  <si>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</si>
  <si>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</si>
  <si>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</si>
  <si>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</si>
  <si>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</si>
  <si>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</si>
  <si>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</si>
  <si>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</si>
  <si>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</si>
  <si>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</si>
  <si>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</si>
  <si>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</si>
  <si>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</si>
  <si>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</si>
  <si>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</si>
  <si>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</si>
  <si>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</si>
  <si>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</si>
  <si>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</si>
  <si>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</si>
  <si>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</si>
  <si>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</si>
  <si>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</si>
  <si>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</si>
  <si>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</si>
  <si>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</si>
  <si>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</si>
  <si>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</si>
  <si>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</si>
  <si>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</si>
  <si>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</si>
  <si>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</si>
  <si>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</si>
  <si>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</si>
  <si>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</si>
  <si>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</si>
  <si>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</si>
  <si>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</si>
  <si>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</si>
  <si>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</si>
  <si>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</si>
  <si>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</si>
  <si>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</si>
  <si>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</si>
  <si>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</si>
  <si>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</si>
  <si>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</si>
  <si>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</si>
  <si>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</si>
  <si>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</si>
  <si>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</si>
  <si>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</si>
  <si>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</si>
  <si>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</si>
  <si>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</si>
  <si>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</si>
  <si>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</si>
  <si>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</si>
  <si>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</si>
  <si>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</si>
  <si>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</si>
  <si>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</si>
  <si>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</si>
  <si>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</si>
  <si>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</si>
  <si>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</si>
  <si>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</si>
  <si>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</si>
  <si>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</si>
  <si>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</si>
  <si>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</si>
  <si>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</si>
  <si>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</si>
  <si>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</si>
  <si>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</si>
  <si>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</si>
  <si>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</si>
  <si>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</si>
  <si>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</si>
  <si>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</si>
  <si>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</si>
  <si>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</si>
  <si>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</si>
  <si>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</si>
  <si>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</si>
  <si>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</si>
  <si>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</si>
  <si>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</si>
  <si>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</si>
  <si>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</si>
  <si>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</si>
  <si>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</si>
  <si>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</si>
  <si>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</si>
  <si>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</si>
  <si>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</si>
  <si>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</si>
  <si>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</si>
  <si>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</si>
  <si>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</si>
  <si>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</si>
  <si>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</si>
  <si>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</si>
  <si>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</si>
  <si>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</si>
  <si>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</si>
  <si>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</si>
  <si>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</si>
  <si>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</si>
  <si>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</si>
  <si>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</si>
  <si>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</si>
  <si>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</si>
  <si>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</si>
  <si>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</si>
  <si>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</si>
  <si>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</si>
  <si>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</si>
  <si>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</si>
  <si>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</si>
  <si>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</si>
  <si>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</si>
  <si>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</si>
  <si>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</si>
  <si>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</si>
  <si>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</si>
  <si>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</si>
  <si>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</si>
  <si>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</si>
  <si>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</si>
  <si>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</si>
  <si>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</si>
  <si>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</si>
  <si>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</si>
  <si>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</si>
  <si>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</si>
  <si>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</si>
  <si>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</si>
  <si>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</si>
  <si>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</si>
  <si>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</si>
  <si>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</si>
  <si>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</si>
  <si>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</si>
  <si>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</si>
  <si>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</si>
  <si>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</si>
  <si>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</si>
  <si>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</si>
  <si>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</si>
  <si>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</si>
  <si>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</si>
  <si>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</si>
  <si>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</si>
  <si>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</si>
  <si>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</si>
  <si>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</si>
  <si>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</si>
  <si>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</si>
  <si>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</si>
  <si>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</si>
  <si>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</si>
  <si>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</si>
  <si>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</si>
  <si>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</si>
  <si>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</si>
  <si>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</si>
  <si>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</si>
  <si>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</si>
  <si>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</si>
  <si>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</si>
  <si>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</si>
  <si>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</si>
  <si>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</si>
  <si>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</si>
  <si>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</si>
  <si>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</si>
  <si>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</si>
  <si>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</si>
  <si>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</si>
  <si>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</si>
  <si>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</si>
  <si>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</si>
  <si>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</si>
  <si>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</si>
  <si>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</si>
  <si>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</si>
  <si>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</si>
  <si>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</si>
  <si>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</si>
  <si>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</si>
  <si>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</si>
  <si>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</si>
  <si>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</si>
  <si>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</si>
  <si>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</si>
  <si>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</si>
  <si>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</si>
  <si>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</si>
  <si>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</si>
  <si>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</si>
  <si>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</si>
  <si>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</si>
  <si>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</si>
  <si>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</si>
  <si>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</si>
  <si>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</si>
  <si>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</si>
  <si>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</si>
  <si>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</si>
  <si>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</si>
  <si>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</si>
  <si>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</si>
  <si>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</si>
  <si>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</si>
  <si>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</si>
  <si>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</si>
  <si>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</si>
  <si>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</si>
  <si>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</si>
  <si>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</si>
  <si>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</si>
  <si>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</si>
  <si>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</si>
  <si>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</si>
  <si>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</si>
  <si>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</si>
  <si>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</si>
  <si>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</si>
  <si>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</si>
  <si>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</si>
  <si>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</si>
  <si>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</si>
  <si>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</si>
  <si>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</si>
  <si>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</si>
  <si>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</si>
  <si>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</si>
  <si>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</si>
  <si>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</si>
  <si>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</si>
  <si>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</si>
  <si>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</si>
  <si>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</si>
  <si>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</si>
  <si>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</si>
  <si>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</si>
  <si>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</si>
  <si>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</si>
  <si>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</si>
  <si>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</si>
  <si>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</si>
  <si>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</si>
  <si>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</si>
  <si>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</si>
  <si>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</si>
  <si>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</si>
  <si>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</si>
  <si>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PCM-20251105-00001302</t>
  </si>
  <si>
    <t>EM Team at site checking</t>
  </si>
  <si>
    <t>PCM-20251105-00001356</t>
  </si>
  <si>
    <t>PCM-20251105-00001435</t>
  </si>
  <si>
    <t>EM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</si>
</sst>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3" totalsRowShown="0" headerRowDxfId="31" dataDxfId="30" headerRowBorderDxfId="28" tableBorderDxfId="29">
  <autoFilter ref="A1:L3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303.69927824073966</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0.24459074073820375</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45966.647704166666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45966.647704166666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45966.647704166666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45966.647704166666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45966.647704166666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45966.647704166666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45966.647704166666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45966.647704166666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45966.647704166666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45966.647704166666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45966.647704166666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45966.647704166666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45966.647704166666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45966.647704166666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45966.647704166666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45966.647704166666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45966.647704166666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45966.647704166666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45966.647704166666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45966.647704166666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45966.647704166666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45966.647704166666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45966.647704166666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45966.647704166666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45966.647704166666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45966.647704166666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45966.647704166666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45966.647704166666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45966.647704166666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45966.647704166666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45966.647704166666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45966.647704166666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45966.647704166666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45966.647704166666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45966.647704166666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45966.647704166666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45966.647704166666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45966.647704166666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45966.647704166666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45966.647704166666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45966.647704166666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45966.647704166666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45966.647704166666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45966.647704166666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45966.647704166666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45966.647704166666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45966.647704166666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45966.647704166666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45966.647704166666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45966.647704166666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45966.647704166666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45966.647704166666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45966.647704166666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45966.647704166666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45966.647704166666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45966.647704166666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45966.647704166666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45966.647704166666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45966.647704166666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45966.647704166666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45966.647704166666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45966.647704166666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45966.647704166666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45966.647704166666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45966.647704166666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45966.647704166666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45966.647704166666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45966.647704166666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45966.647704166666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45966.647704166666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45966.647704166666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45966.647704166666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45966.647704166666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45966.647704166666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45966.647704166666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45966.647704166666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45966.647704166666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45966.647704166666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45966.647704166666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45966.647704166666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45966.647704166666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45966.647704166666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45966.647704166666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45966.647704166666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45966.647704166666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45966.647704166666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45966.647704166666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45966.647704166666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45966.647704166666</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45966.647704166666</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5D9982B-F5DD-4EB7-B675-93A037DA424B}"/>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I7" sqref="I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141.64786620370433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7.9056208333349787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45966.647704166666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45966.647704166666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45966.647704166666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45966.647704166666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45966.647704166666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45966.647704166666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45966.647704166666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45966.647704166666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45966.647704166666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45966.647704166666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45966.647704166666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45966.647704166666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45966.647704166666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45966.647704166666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45966.647704166666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45966.647704166666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45966.647704166666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45966.647704166666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45966.647704166666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45966.647704166666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45966.647704166666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45966.647704166666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45966.647704166666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45966.647704166666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45966.647704166666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45966.647704166666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45966.647704166666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45966.647704166666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45966.647704166666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45966.647704166666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45966.647704166666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45966.647704166666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45966.647704166666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45966.647704166666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45966.647704166666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45966.647704166666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45966.647704166666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45966.647704166666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45966.647704166666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45966.647704166666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45966.647704166666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45966.647704166666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45966.647704166666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45966.647704166666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45966.647704166666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45966.647704166666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45966.647704166666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45966.647704166666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45966.647704166666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45966.647704166666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45966.647704166666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45966.647704166666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45966.647704166666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45966.647704166666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45966.647704166666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45966.647704166666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45966.647704166666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45966.647704166666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45966.647704166666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45966.647704166666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45966.647704166666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45966.647704166666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45966.647704166666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45966.647704166666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45966.647704166666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45966.647704166666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45966.647704166666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45966.647704166666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45966.647704166666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45966.647704166666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45966.647704166666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45966.647704166666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45966.647704166666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45966.647704166666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45966.647704166666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45966.647704166666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45966.647704166666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45966.647704166666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45966.647704166666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45966.647704166666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45966.647704166666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45966.647704166666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45966.647704166666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45966.647704166666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45966.647704166666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45966.647704166666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45966.647704166666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45966.647704166666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45966.647704166666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45966.647704166666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45966.647704166666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45966.647704166666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45966.647704166666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45966.647704166666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45966.647704166666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45966.647704166666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45966.647704166666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45966.647704166666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45966.647704166666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45966.647704166666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45966.647704166666</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45966.647704166666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45966.647704166666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45966.647704166666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45966.647704166666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45966.647704166666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45966.647704166666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45966.647704166666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45966.647704166666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45966.647704166666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45966.647704166666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45966.647704166666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45966.647704166666</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45966.647704166666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45966.647704166666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45966.647704166666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45966.647704166666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45966.647704166666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45966.647704166666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45966.647704166666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45966.647704166666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45966.647704166666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45966.647704166666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45966.647704166666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45966.647704166666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45966.647704166666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45966.647704166666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45966.647704166666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45966.647704166666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45966.647704166666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45966.647704166666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45966.647704166666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45966.647704166666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45966.647704166666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45966.647704166666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45966.647704166666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45966.647704166666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45966.647704166666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45966.647704166666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45966.647704166666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45966.647704166666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45966.647704166666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45966.647704166666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45966.647704166666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45966.647704166666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45966.647704166666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45966.647704166666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45966.647704166666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45966.647704166666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45966.647704166666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45966.647704166666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45966.647704166666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45966.647704166666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45966.647704166666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45966.647704166666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45966.647704166666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45966.647704166666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45966.647704166666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45966.647704166666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45966.647704166666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45966.647704166666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45966.647704166666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45966.647704166666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45966.647704166666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45966.647704166666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45966.647704166666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45966.647704166666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45966.647704166666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45966.647704166666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45966.647704166666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45966.647704166666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45966.647704166666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45966.647704166666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45966.647704166666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45966.647704166666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45966.647704166666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45966.647704166666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45966.647704166666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45966.647704166666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45966.647704166666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45966.647704166666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45966.647704166666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45966.647704166666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45966.647704166666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45966.647704166666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45966.647704166666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45966.647704166666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45966.647704166666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45966.647704166666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45966.647704166666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45966.647704166666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45966.647704166666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45966.647704166666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45966.647704166666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45966.647704166666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45966.647704166666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45966.647704166666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45966.647704166666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45966.647704166666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45966.647704166666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45966.647704166666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45966.647704166666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45966.647704166666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45966.647704166666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45966.647704166666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45966.647704166666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45966.647704166666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45966.647704166666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45966.647704166666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45966.647704166666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45966.647704166666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45966.647704166666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45966.647704166666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45966.647704166666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45966.647704166666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45966.647704166666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45966.647704166666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45966.647704166666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45966.647704166666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45966.647704166666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45966.647704166666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45966.647704166666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45966.647704166666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45966.647704166666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45966.647704166666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45966.647704166666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45966.647704166666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45966.647704166666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45966.647704166666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45966.647704166666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45966.647704166666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45966.647704166666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45966.647704166666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45966.647704166666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45966.647704166666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45966.647704166666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45966.647704166666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45966.647704166666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45966.647704166666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45966.647704166666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45966.647704166666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45966.647704166666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45966.647704166666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45966.647704166666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45966.647704166666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45966.647704166666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45966.647704166666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45966.647704166666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45966.647704166666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45966.647704166666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45966.647704166666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45966.647704166666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45966.647704166666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45966.647704166666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45966.647704166666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45966.647704166666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45966.647704166666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45966.647704166666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45966.647704166666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45966.647704166666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45966.647704166666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45966.647704166666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45966.647704166666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45966.647704166666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45966.647704166666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45966.647704166666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45966.647704166666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45966.647704166666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45966.647704166666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45966.647704166666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45966.647704166666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45966.647704166666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45966.647704166666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45966.647704166666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45966.647704166666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45966.647704166666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45966.647704166666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45966.647704166666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45966.647704166666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45966.647704166666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45966.647704166666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45966.647704166666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45966.647704166666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45966.647704166666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45966.647704166666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45966.647704166666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45966.647704166666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45966.647704166666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45966.647704166666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45966.647704166666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45966.647704166666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45966.647704166666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45966.647704166666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45966.647704166666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45966.647704166666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45966.647704166666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45966.647704166666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45966.647704166666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45966.647704166666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45966.647704166666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45966.647704166666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45966.647704166666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45966.647704166666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45966.647704166666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45966.647704166666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45966.647704166666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45966.647704166666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45966.647704166666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45966.647704166666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45966.647704166666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45966.647704166666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45966.647704166666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45966.647704166666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45966.647704166666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45966.647704166666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45966.647704166666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45966.647704166666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45966.647704166666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45966.647704166666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45966.647704166666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45966.647704166666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45966.647704166666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45966.647704166666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45966.647704166666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45966.647704166666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45966.647704166666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45966.647704166666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45966.647704166666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45966.647704166666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45966.647704166666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45966.647704166666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45966.647704166666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45966.647704166666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45966.647704166666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45966.647704166666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45966.647704166666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45966.647704166666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45966.647704166666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45966.647704166666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45966.647704166666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45966.647704166666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45966.647704166666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45966.647704166666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45966.647704166666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45966.647704166666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45966.647704166666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45966.647704166666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45966.647704166666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45966.647704166666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45966.647704166666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45966.647704166666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45966.647704166666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45966.647704166666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45966.647704166666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45966.647704166666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45966.647704166666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45966.647704166666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45966.647704166666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45966.647704166666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45966.647704166666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45966.647704166666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45966.647704166666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45966.647704166666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45966.647704166666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45966.647704166666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45966.647704166666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45966.647704166666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45966.647704166666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45966.647704166666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45966.647704166666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45966.647704166666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45966.647704166666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45966.647704166666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45966.647704166666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45966.647704166666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45966.647704166666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45966.647704166666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45966.647704166666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45966.647704166666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45966.647704166666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45966.647704166666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45966.647704166666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45966.647704166666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45966.647704166666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45966.647704166666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45966.647704166666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45966.647704166666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45966.647704166666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45966.647704166666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45966.647704166666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45966.647704166666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45966.647704166666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45966.647704166666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45966.647704166666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45966.647704166666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45966.647704166666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45966.647704166666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45966.647704166666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45966.647704166666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45966.647704166666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45966.647704166666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45966.647704166666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45966.647704166666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45966.647704166666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45966.647704166666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45966.647704166666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45966.647704166666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45966.647704166666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45966.647704166666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45966.647704166666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45966.647704166666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45966.647704166666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45966.647704166666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45966.647704166666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45966.647704166666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45966.647704166666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45966.647704166666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45966.647704166666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45966.647704166666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45966.647704166666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45966.647704166666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45966.647704166666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45966.647704166666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45966.647704166666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45966.647704166666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45966.647704166666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45966.647704166666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45966.647704166666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45966.647704166666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45966.647704166666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45966.647704166666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45966.647704166666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45966.647704166666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45966.647704166666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45966.647704166666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45966.647704166666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45966.647704166666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45966.647704166666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45966.647704166666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45966.647704166666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45966.647704166666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45966.647704166666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45966.647704166666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45966.647704166666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45966.647704166666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45966.647704166666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45966.647704166666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45966.647704166666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45966.647704166666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45966.647704166666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45966.647704166666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45966.647704166666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45966.647704166666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45966.647704166666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45966.647704166666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45966.647704166666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45966.647704166666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45966.647704166666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45966.647704166666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45966.647704166666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45966.647704166666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45966.647704166666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45966.647704166666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45966.647704166666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45966.647704166666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45966.647704166666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45966.647704166666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45966.647704166666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45966.647704166666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45966.647704166666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45966.647704166666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45966.647704166666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45966.647704166666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45966.647704166666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45966.647704166666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45966.647704166666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45966.647704166666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45966.647704166666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45966.647704166666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45966.647704166666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45966.647704166666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45966.647704166666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45966.647704166666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45966.647704166666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45966.647704166666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45966.647704166666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45966.647704166666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45966.647704166666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45966.647704166666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45966.647704166666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45966.647704166666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45966.647704166666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45966.647704166666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45966.647704166666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45966.647704166666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45966.647704166666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45966.647704166666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45966.647704166666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45966.647704166666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45966.647704166666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45966.647704166666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45966.647704166666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45966.647704166666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45966.647704166666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45966.647704166666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45966.647704166666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45966.647704166666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45966.647704166666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45966.647704166666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45966.647704166666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45966.647704166666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45966.647704166666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45966.647704166666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45966.647704166666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45966.647704166666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45966.647704166666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45966.647704166666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45966.647704166666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45966.647704166666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45966.647704166666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45966.647704166666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45966.647704166666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45966.647704166666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45966.647704166666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45966.647704166666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45966.647704166666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45966.647704166666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45966.647704166666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45966.647704166666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45966.647704166666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45966.647704166666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45966.647704166666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45966.647704166666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45966.647704166666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45966.647704166666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45966.647704166666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45966.647704166666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45966.647704166666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45966.647704166666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45966.647704166666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45966.647704166666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45966.647704166666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45966.647704166666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45966.647704166666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45966.647704166666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45966.647704166666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45966.647704166666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45966.647704166666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45966.647704166666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45966.647704166666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45966.647704166666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45966.647704166666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45966.647704166666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45966.647704166666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45966.647704166666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45966.647704166666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45966.647704166666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45966.647704166666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45966.647704166666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45966.647704166666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45966.647704166666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45966.647704166666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45966.647704166666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45966.647704166666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45966.647704166666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45966.647704166666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45966.647704166666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45966.647704166666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45966.647704166666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45966.647704166666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45966.647704166666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45966.647704166666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45966.647704166666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45966.647704166666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45966.647704166666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45966.647704166666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45966.647704166666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45966.647704166666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45966.647704166666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45966.647704166666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45966.647704166666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45966.647704166666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45966.647704166666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45966.647704166666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45966.647704166666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45966.647704166666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45966.647704166666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45966.647704166666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45966.647704166666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45966.647704166666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45966.647704166666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45966.647704166666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45966.647704166666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45966.647704166666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45966.647704166666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45966.647704166666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45966.647704166666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45966.647704166666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45966.647704166666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45966.647704166666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45966.647704166666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45966.647704166666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45966.647704166666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45966.647704166666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45966.647704166666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45966.647704166666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45966.647704166666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45966.647704166666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45966.647704166666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45966.647704166666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45966.647704166666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45966.647704166666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45966.647704166666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45966.647704166666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45966.647704166666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45966.647704166666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45966.647704166666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45966.647704166666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45966.647704166666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45966.647704166666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45966.647704166666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45966.647704166666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45966.647704166666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45966.647704166666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45966.647704166666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45966.647704166666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45966.647704166666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45966.647704166666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45966.647704166666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45966.647704166666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45966.647704166666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45966.647704166666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45966.647704166666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45966.647704166666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45966.647704166666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45966.647704166666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45966.647704166666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45966.647704166666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45966.647704166666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45966.647704166666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45966.647704166666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45966.647704166666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45966.647704166666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45966.647704166666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45966.647704166666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45966.647704166666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45966.647704166666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45966.647704166666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45966.647704166666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45966.647704166666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45966.647704166666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45966.647704166666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45966.647704166666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45966.647704166666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45966.647704166666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45966.647704166666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45966.647704166666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45966.647704166666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45966.647704166666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45966.647704166666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45966.647704166666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45966.647704166666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45966.647704166666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45966.647704166666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45966.647704166666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45966.647704166666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45966.647704166666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45966.647704166666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45966.647704166666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45966.647704166666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45966.647704166666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45966.647704166666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45966.647704166666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45966.647704166666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45966.647704166666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45966.647704166666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45966.647704166666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45966.647704166666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45966.647704166666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45966.647704166666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45966.647704166666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45966.647704166666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45966.647704166666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45966.647704166666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45966.647704166666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45966.647704166666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45966.647704166666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45966.647704166666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45966.647704166666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45966.647704166666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45966.647704166666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45966.647704166666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45966.647704166666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45966.647704166666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45966.647704166666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45966.647704166666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45966.647704166666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45966.647704166666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45966.647704166666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45966.647704166666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45966.647704166666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45966.647704166666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45966.647704166666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45966.647704166666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45966.647704166666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45966.647704166666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45966.647704166666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45966.647704166666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45966.647704166666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45966.647704166666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45966.647704166666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45966.647704166666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45966.647704166666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45966.647704166666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45966.647704166666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45966.647704166666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45966.647704166666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45966.647704166666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45966.647704166666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45966.647704166666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45966.647704166666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45966.647704166666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45966.647704166666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45966.647704166666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45966.647704166666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45966.647704166666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45966.647704166666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45966.647704166666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45966.647704166666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45966.647704166666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45966.647704166666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45966.647704166666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45966.647704166666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45966.647704166666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45966.647704166666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45966.647704166666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45966.647704166666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45966.647704166666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45966.647704166666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45966.647704166666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45966.647704166666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45966.647704166666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45966.647704166666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45966.647704166666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45966.647704166666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45966.647704166666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45966.647704166666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45966.647704166666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45966.647704166666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45966.647704166666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45966.647704166666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45966.647704166666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45966.647704166666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45966.647704166666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45966.647704166666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45966.647704166666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45966.647704166666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45966.647704166666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45966.647704166666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45966.647704166666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45966.647704166666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45966.647704166666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45966.647704166666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45966.647704166666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45966.647704166666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45966.647704166666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45966.647704166666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45966.647704166666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45966.647704166666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45966.647704166666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45966.647704166666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45966.647704166666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45966.647704166666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45966.647704166666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45966.647704166666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45966.647704166666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45966.647704166666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45966.647704166666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45966.647704166666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45966.647704166666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45966.647704166666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45966.647704166666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45966.647704166666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45966.647704166666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45966.647704166666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45966.647704166666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45966.647704166666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45966.647704166666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45966.647704166666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45966.647704166666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45966.647704166666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45966.647704166666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45966.647704166666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45966.647704166666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45966.647704166666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45966.647704166666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45966.647704166666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45966.647704166666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45966.647704166666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45966.647704166666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45966.647704166666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45966.647704166666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45966.647704166666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45966.647704166666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45966.647704166666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45966.647704166666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45966.647704166666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45966.647704166666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45966.647704166666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45966.647704166666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45966.647704166666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45966.647704166666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45966.647704166666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45966.647704166666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45966.647704166666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45966.647704166666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45966.647704166666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45966.647704166666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45966.647704166666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45966.647704166666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45966.647704166666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45966.647704166666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45966.647704166666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45966.647704166666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45966.647704166666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45966.647704166666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45966.647704166666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45966.647704166666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45966.647704166666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45966.647704166666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45966.647704166666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45966.647704166666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45966.647704166666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45966.647704166666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45966.647704166666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45966.647704166666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45966.647704166666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45966.647704166666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45966.647704166666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45966.647704166666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45966.647704166666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45966.647704166666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45966.647704166666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45966.647704166666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45966.647704166666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45966.647704166666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45966.647704166666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45966.647704166666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45966.647704166666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45966.647704166666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45966.647704166666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45966.647704166666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45966.647704166666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45966.647704166666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45966.647704166666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45966.647704166666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45966.647704166666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45966.647704166666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45966.647704166666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45966.647704166666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45966.647704166666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45966.647704166666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45966.647704166666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45966.647704166666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45966.647704166666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45966.647704166666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45966.647704166666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45966.647704166666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45966.647704166666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45966.647704166666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45966.647704166666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45966.647704166666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45966.647704166666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45966.647704166666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45966.647704166666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45966.647704166666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45966.647704166666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45966.647704166666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45966.647704166666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45966.647704166666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45966.647704166666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45966.647704166666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45966.647704166666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45966.647704166666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45966.647704166666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45966.647704166666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45966.647704166666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45966.647704166666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45966.647704166666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45966.647704166666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45966.647704166666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45966.647704166666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45966.647704166666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45966.647704166666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45966.647704166666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45966.647704166666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45966.647704166666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45966.647704166666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45966.647704166666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45966.647704166666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45966.647704166666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45966.647704166666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45966.647704166666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45966.647704166666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45966.647704166666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45966.647704166666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45966.647704166666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45966.647704166666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45966.647704166666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45966.647704166666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45966.647704166666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45966.647704166666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45966.647704166666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45966.647704166666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45966.647704166666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45966.647704166666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45966.647704166666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45966.647704166666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45966.647704166666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45966.647704166666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45966.647704166666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45966.647704166666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45966.647704166666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45966.647704166666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45966.647704166666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45966.647704166666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45966.647704166666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45966.647704166666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45966.647704166666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45966.647704166666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45966.647704166666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45966.647704166666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45966.647704166666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45966.647704166666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45966.647704166666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45966.647704166666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45966.647704166666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45966.647704166666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45966.647704166666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45966.647704166666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45966.647704166666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45966.647704166666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45966.647704166666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45966.647704166666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45966.647704166666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45966.647704166666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45966.647704166666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45966.647704166666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45966.647704166666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45966.647704166666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45966.647704166666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45966.647704166666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45966.647704166666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45966.647704166666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45966.647704166666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45966.647704166666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45966.647704166666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45966.647704166666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45966.647704166666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45966.647704166666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45966.647704166666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45966.647704166666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45966.647704166666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45966.647704166666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45966.647704166666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45966.647704166666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45966.647704166666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45966.647704166666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45966.647704166666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45966.647704166666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45966.647704166666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45966.647704166666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45966.647704166666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45966.647704166666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45966.647704166666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45966.647704166666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45966.647704166666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45966.647704166666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45966.647704166666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45966.647704166666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45966.647704166666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45966.647704166666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45966.647704166666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45966.647704166666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45966.647704166666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45966.647704166666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45966.647704166666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45966.647704166666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45966.647704166666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45966.647704166666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45966.647704166666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45966.647704166666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45966.647704166666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45966.647704166666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45966.647704166666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45966.647704166666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45966.647704166666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45966.647704166666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45966.647704166666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45966.647704166666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45966.647704166666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45966.647704166666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45966.647704166666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45966.647704166666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45966.647704166666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45966.647704166666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45966.647704166666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45966.647704166666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45966.647704166666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45966.647704166666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45966.647704166666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45966.647704166666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45966.647704166666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45966.647704166666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45966.647704166666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45966.647704166666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45966.647704166666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45966.647704166666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45966.647704166666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45966.647704166666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45966.647704166666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45966.647704166666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45966.647704166666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45966.647704166666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45966.647704166666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45966.647704166666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45966.647704166666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45966.647704166666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45966.647704166666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45966.647704166666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45966.647704166666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45966.647704166666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45966.647704166666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45966.647704166666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45966.647704166666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45966.647704166666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45966.647704166666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45966.647704166666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45966.647704166666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45966.647704166666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45966.647704166666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45966.647704166666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45966.647704166666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45966.647704166666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45966.647704166666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45966.647704166666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45966.647704166666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45966.647704166666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45966.647704166666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45966.647704166666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45966.647704166666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45966.647704166666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45966.647704166666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45966.647704166666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45966.647704166666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45966.647704166666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45966.647704166666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45966.647704166666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45966.647704166666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45966.647704166666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45966.647704166666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45966.647704166666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45966.647704166666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45966.647704166666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45966.647704166666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45966.647704166666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45966.647704166666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45966.647704166666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45966.647704166666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45966.647704166666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45966.647704166666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45966.647704166666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45966.647704166666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45966.647704166666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45966.647704166666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45966.647704166666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45966.647704166666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45966.647704166666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45966.647704166666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45966.647704166666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45966.647704166666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45966.647704166666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45966.647704166666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45966.647704166666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45966.647704166666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45966.647704166666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45966.647704166666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45966.647704166666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45966.647704166666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45966.647704166666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45966.647704166666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45966.647704166666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45966.647704166666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45966.647704166666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45966.647704166666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45966.647704166666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45966.647704166666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45966.647704166666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45966.647704166666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45966.647704166666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45966.647704166666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45966.647704166666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45966.647704166666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45966.647704166666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45966.647704166666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45966.647704166666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45966.647704166666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45966.647704166666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45966.647704166666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45966.647704166666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45966.647704166666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45966.647704166666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45966.647704166666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45966.647704166666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45966.647704166666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45966.647704166666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45966.647704166666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45966.647704166666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45966.647704166666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45966.647704166666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45966.647704166666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45966.647704166666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45966.647704166666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45966.647704166666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45966.647704166666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45966.647704166666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45966.647704166666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45966.647704166666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45966.647704166666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45966.647704166666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45966.647704166666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45966.647704166666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45966.647704166666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45966.647704166666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45966.647704166666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45966.647704166666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45966.647704166666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45966.647704166666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45966.647704166666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45966.647704166666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45966.647704166666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45966.647704166666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45966.647704166666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45966.647704166666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45966.647704166666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45966.647704166666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45966.647704166666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45966.647704166666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45966.647704166666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45966.647704166666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45966.647704166666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45966.647704166666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45966.647704166666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45966.647704166666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45966.647704166666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45966.647704166666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45966.647704166666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45966.647704166666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45966.647704166666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45966.647704166666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45966.647704166666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45966.647704166666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45966.647704166666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45966.647704166666</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263.1669865740696</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c r="E3" s="97"/>
      <c r="F3" s="122"/>
      <c r="G3" s="123">
        <f ca="1">IFERROR(NOW()-F3,"")</f>
        <v>45966.647704166666</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45966.647704166666</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45966.647704166666</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45966.647704166666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45966.647704166666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45966.647704166666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45966.647704166666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45966.647704166666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45966.647704166666</v>
      </c>
      <c r="H11" s="122"/>
      <c r="I11" s="118" t="str">
        <f>IFERROR(VLOOKUP(D11,DB!A:F,6,0),"")</f>
        <v/>
      </c>
      <c r="J11" s="118" t="str">
        <f>IFERROR(VLOOKUP(D11,DB!A:G,7,0),"")</f>
        <v/>
      </c>
      <c r="K11" s="124"/>
      <c r="L11" s="120" t="str">
        <f>IFERROR(VLOOKUP(D11,DB!A:I,9,0),"")</f>
        <v/>
      </c>
    </row>
    <row r="12" spans="1:16" ht="15" customHeight="1">
      <c r="A12" s="118"/>
      <c r="B12" s="118" t="str">
        <f>IFERROR(VLOOKUP(D12,DB!A:K,11,0),"")</f>
        <v/>
      </c>
      <c r="C12" s="120"/>
      <c r="D12" s="120"/>
      <c r="E12" s="97"/>
      <c r="F12" s="122"/>
      <c r="G12" s="123">
        <f ca="1">IFERROR(NOW()-F12,"")</f>
        <v>45966.647704166666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45966.647704166666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45966.647704166666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45966.647704166666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45966.647704166666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45966.647704166666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45966.647704166666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45966.647704166666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45966.647704166666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45966.647704166666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45966.647704166666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45966.647704166666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45966.647704166666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45966.647704166666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45966.647704166666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45966.647704166666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45966.647704166666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45966.647704166666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45966.647704166666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45966.647704166666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45966.647704166666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45966.647704166666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45966.647704166666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45966.647704166666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45966.647704166666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45966.647704166666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45966.647704166666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45966.647704166666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45966.647704166666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45966.647704166666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45966.647704166666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45966.647704166666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45966.647704166666</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45966.647704166666</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74.815643981477479</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39102</v>
      </c>
      <c r="F3" s="38">
        <v>45926.188877314817</v>
      </c>
      <c r="G3" s="143">
        <f t="shared" ref="G3" ca="1" si="0">IFERROR(NOW()-F3,"")</f>
        <v>40.458826851849153</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39102</v>
      </c>
      <c r="F4" s="152">
        <v>45948.661111111112</v>
      </c>
      <c r="G4" s="153">
        <f ca="1">IFERROR(NOW()-F4,"")</f>
        <v>17.986593055553385</v>
      </c>
      <c r="H4" s="152">
        <v>45948.661111111112</v>
      </c>
      <c r="I4" s="151" t="str">
        <f>IFERROR(VLOOKUP(D4,DB!A:F,6,0),"")</f>
        <v>SCECO</v>
      </c>
      <c r="J4" s="151" t="str">
        <f>IFERROR(VLOOKUP(D4,DB!A:G,7,0),"")</f>
        <v>Dead</v>
      </c>
      <c r="K4" s="151" t="s">
        <v>39117</v>
      </c>
      <c r="L4" s="151" t="str">
        <f>IFERROR(VLOOKUP(D4,DB!A:I,9,0),"")</f>
        <v>Latis</v>
      </c>
    </row>
    <row r="5" spans="1:13" ht="30.75">
      <c r="A5" s="151" t="s">
        <v>39118</v>
      </c>
      <c r="B5" s="151" t="str">
        <f>IFERROR(VLOOKUP(D5,DB!A:K,11,0),"")</f>
        <v>R5</v>
      </c>
      <c r="C5" s="151">
        <v>1</v>
      </c>
      <c r="D5" s="151" t="s">
        <v>32921</v>
      </c>
      <c r="E5" s="151" t="s">
        <v>39021</v>
      </c>
      <c r="F5" s="152">
        <v>45966.453425925924</v>
      </c>
      <c r="G5" s="153">
        <f ca="1">IFERROR(NOW()-F5,"")</f>
        <v>0.19427824074227829</v>
      </c>
      <c r="H5" s="152">
        <v>45966.358287037037</v>
      </c>
      <c r="I5" s="151" t="str">
        <f>IFERROR(VLOOKUP(D5,DB!A:F,6,0),"")</f>
        <v>SCECO</v>
      </c>
      <c r="J5" s="151" t="str">
        <f>IFERROR(VLOOKUP(D5,DB!A:G,7,0),"")</f>
        <v>Good</v>
      </c>
      <c r="K5" s="151" t="s">
        <v>39119</v>
      </c>
      <c r="L5" s="151" t="str">
        <f>IFERROR(VLOOKUP(D5,DB!A:I,9,0),"")</f>
        <v>Latis</v>
      </c>
    </row>
    <row r="6" spans="1:13" s="116" customFormat="1" ht="15">
      <c r="A6" s="151" t="s">
        <v>39120</v>
      </c>
      <c r="B6" s="151" t="str">
        <f>IFERROR(VLOOKUP(D6,DB!A:K,11,0),"")</f>
        <v>R5</v>
      </c>
      <c r="C6" s="151">
        <v>2</v>
      </c>
      <c r="D6" s="151" t="s">
        <v>38128</v>
      </c>
      <c r="E6" s="151" t="s">
        <v>39021</v>
      </c>
      <c r="F6" s="152">
        <v>45966.582141203704</v>
      </c>
      <c r="G6" s="153">
        <f ca="1">IFERROR(NOW()-F6,"")</f>
        <v>6.5562962961848825E-2</v>
      </c>
      <c r="H6" s="152">
        <v>45966.572418981479</v>
      </c>
      <c r="I6" s="151" t="str">
        <f>IFERROR(VLOOKUP(D6,DB!A:F,6,0),"")</f>
        <v>SCECO</v>
      </c>
      <c r="J6" s="151" t="str">
        <f>IFERROR(VLOOKUP(D6,DB!A:G,7,0),"")</f>
        <v>Haj Removal</v>
      </c>
      <c r="K6" s="151" t="s">
        <v>39121</v>
      </c>
      <c r="L6" s="151" t="str">
        <f>IFERROR(VLOOKUP(D6,DB!A:I,9,0),"")</f>
        <v>Latis</v>
      </c>
    </row>
    <row r="7" spans="1:13" ht="15">
      <c r="A7" s="151" t="s">
        <v>39122</v>
      </c>
      <c r="B7" s="151" t="str">
        <f>IFERROR(VLOOKUP(D7,DB!A:K,11,0),"")</f>
        <v>R5</v>
      </c>
      <c r="C7" s="151">
        <v>4</v>
      </c>
      <c r="D7" s="151" t="s">
        <v>38168</v>
      </c>
      <c r="E7" s="151" t="s">
        <v>39021</v>
      </c>
      <c r="F7" s="152">
        <v>45966.601550925923</v>
      </c>
      <c r="G7" s="153">
        <f ca="1">IFERROR(NOW()-F7,"")</f>
        <v>4.6153240742569324E-2</v>
      </c>
      <c r="H7" s="152">
        <v>45966.586273148147</v>
      </c>
      <c r="I7" s="151" t="str">
        <f>IFERROR(VLOOKUP(D7,DB!A:F,6,0),"")</f>
        <v>SCECO</v>
      </c>
      <c r="J7" s="151" t="str">
        <f>IFERROR(VLOOKUP(D7,DB!A:G,7,0),"")</f>
        <v>Haj Removal</v>
      </c>
      <c r="K7" s="151" t="s">
        <v>39121</v>
      </c>
      <c r="L7" s="151" t="str">
        <f>IFERROR(VLOOKUP(D7,DB!A:I,9,0),"")</f>
        <v>Latis</v>
      </c>
    </row>
    <row r="8" spans="1:13" ht="15">
      <c r="A8" s="151" t="s">
        <v>39123</v>
      </c>
      <c r="B8" s="151" t="str">
        <f>IFERROR(VLOOKUP(D8,DB!A:K,11,0),"")</f>
        <v>R5</v>
      </c>
      <c r="C8" s="151">
        <v>1</v>
      </c>
      <c r="D8" s="151" t="s">
        <v>38338</v>
      </c>
      <c r="E8" s="151" t="s">
        <v>39021</v>
      </c>
      <c r="F8" s="152">
        <v>45966.620868055557</v>
      </c>
      <c r="G8" s="153">
        <f ca="1">IFERROR(NOW()-F8,"")</f>
        <v>2.6836111108423211E-2</v>
      </c>
      <c r="H8" s="152">
        <v>45966.615312499998</v>
      </c>
      <c r="I8" s="151" t="str">
        <f>IFERROR(VLOOKUP(D8,DB!A:F,6,0),"")</f>
        <v>SCECO</v>
      </c>
      <c r="J8" s="151" t="str">
        <f>IFERROR(VLOOKUP(D8,DB!A:G,7,0),"")</f>
        <v>Haj Removal</v>
      </c>
      <c r="K8" s="151" t="s">
        <v>39124</v>
      </c>
      <c r="L8" s="151" t="str">
        <f>IFERROR(VLOOKUP(D8,DB!A:I,9,0),"")</f>
        <v>Latis</v>
      </c>
    </row>
    <row r="9" spans="1:13" ht="15">
      <c r="A9" s="151"/>
      <c r="B9" s="151" t="str">
        <f>IFERROR(VLOOKUP(D9,DB!A:K,11,0),"")</f>
        <v/>
      </c>
      <c r="C9" s="151"/>
      <c r="D9" s="151"/>
      <c r="E9" s="151"/>
      <c r="F9" s="152"/>
      <c r="G9" s="153">
        <f ca="1">IFERROR(NOW()-F9,"")</f>
        <v>45966.647704166666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45966.647704166666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45966.647704166666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45966.647704166666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45966.647704166666</v>
      </c>
      <c r="H13" s="152"/>
      <c r="I13" s="151" t="str">
        <f>IFERROR(VLOOKUP(D13,DB!A:F,6,0),"")</f>
        <v/>
      </c>
      <c r="J13" s="151" t="str">
        <f>IFERROR(VLOOKUP(D13,DB!A:G,7,0),"")</f>
        <v/>
      </c>
      <c r="K13" s="151"/>
      <c r="L13" s="151" t="str">
        <f>IFERROR(VLOOKUP(D13,DB!A:I,9,0),"")</f>
        <v/>
      </c>
    </row>
    <row r="14" spans="1:13" ht="15">
      <c r="A14" s="151"/>
      <c r="B14" s="151"/>
      <c r="C14" s="151"/>
      <c r="D14" s="151"/>
      <c r="E14" s="151"/>
      <c r="F14" s="152"/>
      <c r="G14" s="153">
        <f ca="1">IFERROR(NOW()-F14,"")</f>
        <v>45966.647704166666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45966.647704166666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45966.647704166666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45966.647704166666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45966.647704166666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45966.647704166666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45966.647704166666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45966.647704166666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45966.647704166666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45966.647704166666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45966.647704166666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45966.647704166666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45966.647704166666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45966.647704166666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45966.647704166666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45966.647704166666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45966.647704166666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45966.647704166666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45966.647704166666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45966.647704166666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45966.647704166666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45966.647704166666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45966.647704166666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45966.647704166666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45966.647704166666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45966.647704166666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45966.647704166666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45966.647704166666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45966.647704166666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45966.647704166666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45966.647704166666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45966.647704166666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45966.647704166666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45966.647704166666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45966.647704166666</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45966.647704166666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45966.647704166666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45966.647704166666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45966.647704166666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45966.647704166666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45966.647704166666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45966.647704166666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45966.647704166666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45966.647704166666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45966.647704166666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45966.647704166666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45966.647704166666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45966.647704166666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45966.647704166666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45966.647704166666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45966.647704166666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45966.647704166666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45966.647704166666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45966.647704166666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45966.647704166666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45966.647704166666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45966.647704166666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45966.647704166666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45966.647704166666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45966.647704166666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45966.647704166666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45966.647704166666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45966.647704166666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45966.647704166666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45966.647704166666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45966.647704166666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45966.647704166666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45966.647704166666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45966.647704166666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45966.647704166666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45966.647704166666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45966.647704166666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45966.647704166666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45966.647704166666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45966.647704166666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45966.647704166666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45966.647704166666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45966.647704166666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45966.647704166666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45966.647704166666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45966.647704166666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45966.647704166666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45966.647704166666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45966.647704166666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45966.647704166666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45966.647704166666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45966.647704166666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45966.647704166666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45966.647704166666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45966.647704166666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45966.647704166666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45966.647704166666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45966.647704166666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45966.647704166666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45966.647704166666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45966.647704166666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45966.647704166666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45966.647704166666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45966.647704166666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45966.647704166666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45966.647704166666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45966.647704166666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45966.647704166666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45966.647704166666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45966.647704166666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45966.647704166666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45966.647704166666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45966.647704166666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45966.647704166666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45966.647704166666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45966.647704166666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45966.647704166666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45966.647704166666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45966.647704166666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45966.647704166666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45966.647704166666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45966.647704166666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45966.647704166666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45966.647704166666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45966.647704166666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45966.647704166666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45966.647704166666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45966.647704166666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45966.647704166666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45966.647704166666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45966.647704166666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45966.647704166666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45966.647704166666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45966.647704166666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45966.647704166666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45966.647704166666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45966.647704166666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45966.647704166666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45966.647704166666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45966.647704166666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45966.647704166666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45966.647704166666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45966.647704166666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45966.647704166666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45966.647704166666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45966.647704166666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45966.647704166666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45966.647704166666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45966.647704166666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45966.647704166666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45966.647704166666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45966.647704166666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45966.647704166666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45966.647704166666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45966.647704166666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45966.647704166666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45966.647704166666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45966.647704166666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45966.647704166666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45966.647704166666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45966.647704166666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45966.647704166666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45966.647704166666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45966.647704166666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45966.647704166666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45966.647704166666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45966.647704166666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45966.647704166666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45966.647704166666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45966.647704166666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45966.647704166666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45966.647704166666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45966.647704166666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45966.647704166666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45966.647704166666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45966.647704166666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45966.647704166666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45966.647704166666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45966.647704166666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45966.647704166666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45966.647704166666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45966.647704166666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45966.647704166666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45966.647704166666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45966.647704166666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45966.647704166666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45966.647704166666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45966.647704166666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45966.647704166666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45966.647704166666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45966.647704166666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45966.647704166666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45966.647704166666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45966.647704166666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45966.647704166666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45966.647704166666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45966.647704166666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45966.647704166666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45966.647704166666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45966.647704166666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45966.647704166666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45966.647704166666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45966.647704166666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45966.647704166666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45966.647704166666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45966.647704166666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45966.647704166666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45966.647704166666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45966.647704166666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45966.647704166666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45966.647704166666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45966.647704166666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45966.647704166666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45966.647704166666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45966.647704166666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45966.647704166666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45966.647704166666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45966.647704166666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45966.647704166666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45966.647704166666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45966.647704166666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45966.647704166666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45966.647704166666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45966.647704166666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45966.647704166666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45966.647704166666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45966.647704166666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45966.647704166666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45966.647704166666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45966.647704166666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45966.647704166666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45966.647704166666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45966.647704166666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45966.647704166666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45966.647704166666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45966.647704166666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45966.647704166666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45966.647704166666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45966.647704166666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45966.647704166666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45966.647704166666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45966.647704166666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45966.647704166666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45966.647704166666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45966.647704166666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45966.647704166666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45966.647704166666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45966.647704166666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45966.647704166666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45966.647704166666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45966.647704166666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45966.647704166666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45966.647704166666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45966.647704166666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45966.647704166666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45966.647704166666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45966.647704166666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45966.647704166666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45966.647704166666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45966.647704166666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45966.647704166666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45966.647704166666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45966.647704166666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45966.647704166666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45966.647704166666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45966.647704166666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45966.647704166666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45966.647704166666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45966.647704166666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45966.647704166666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45966.647704166666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45966.647704166666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45966.647704166666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45966.647704166666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45966.647704166666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45966.647704166666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45966.647704166666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45966.647704166666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45966.647704166666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45966.647704166666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45966.647704166666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45966.647704166666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45966.647704166666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45966.647704166666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45966.647704166666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45966.647704166666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45966.647704166666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45966.647704166666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45966.647704166666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45966.647704166666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45966.647704166666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45966.647704166666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45966.647704166666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45966.647704166666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45966.647704166666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45966.647704166666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45966.647704166666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45966.647704166666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45966.647704166666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45966.647704166666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45966.647704166666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45966.647704166666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45966.647704166666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45966.647704166666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45966.647704166666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45966.647704166666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45966.647704166666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45966.647704166666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45966.647704166666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45966.647704166666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45966.647704166666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45966.647704166666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45966.647704166666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45966.647704166666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45966.647704166666</v>
      </c>
      <c r="H323" s="158"/>
      <c r="I323" s="157" t="str">
        <f>IFERROR(VLOOKUP(D323,DB!A:F,6,0),"")</f>
        <v/>
      </c>
      <c r="J323" s="157" t="str">
        <f>IFERROR(VLOOKUP(D323,DB!A:G,7,0),"")</f>
        <v/>
      </c>
      <c r="K323" s="157"/>
      <c r="L323" s="157" t="str">
        <f>IFERROR(VLOOKUP(D323,DB!A:I,9,0),"")</f>
        <v/>
      </c>
    </row>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33" ht="15"/>
    <row r="434" ht="15"/>
    <row r="435" ht="15"/>
    <row r="436" ht="15"/>
    <row r="437" ht="15"/>
    <row r="438" ht="15"/>
    <row r="439" ht="15"/>
    <row r="440" ht="15"/>
    <row r="441" ht="15"/>
    <row r="442" ht="15"/>
    <row r="443"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62" ht="15"/>
    <row r="563" ht="15"/>
    <row r="564" ht="15"/>
    <row r="565" ht="15"/>
    <row r="566" ht="15"/>
    <row r="567" ht="15"/>
    <row r="568" ht="15"/>
    <row r="569" ht="15"/>
    <row r="570" ht="15"/>
    <row r="571" ht="15"/>
    <row r="572"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61" ht="15"/>
    <row r="862" ht="15"/>
    <row r="863" ht="15"/>
    <row r="864" ht="15"/>
    <row r="865" ht="15"/>
    <row r="866" ht="15"/>
    <row r="867"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4" ht="15"/>
    <row r="1085" ht="15"/>
    <row r="1086" ht="15"/>
    <row r="1088" ht="15"/>
    <row r="1089" ht="15"/>
    <row r="1090" ht="15"/>
    <row r="1091" ht="15"/>
    <row r="1092" ht="15"/>
    <row r="1093" ht="15"/>
    <row r="1094" ht="15"/>
    <row r="1095" ht="15"/>
    <row r="1096" ht="15"/>
    <row r="1098" ht="15"/>
    <row r="1099" ht="15"/>
    <row r="1100" ht="15"/>
    <row r="1101" ht="15"/>
    <row r="1102" ht="15"/>
    <row r="1103" ht="15"/>
    <row r="1104" ht="15"/>
    <row r="1105" ht="15"/>
    <row r="1106" ht="15"/>
    <row r="1107" ht="15"/>
    <row r="1108" ht="15"/>
    <row r="1109" ht="15"/>
    <row r="1110" ht="15"/>
    <row r="1111" ht="15"/>
    <row r="1112" ht="15"/>
    <row r="1113" ht="15"/>
    <row r="1114" ht="15"/>
    <row r="1116" ht="15"/>
    <row r="1117" ht="15"/>
    <row r="1118"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68" ht="15"/>
    <row r="1169" ht="15"/>
    <row r="1170" ht="15"/>
    <row r="1171" ht="15"/>
    <row r="1172" ht="15"/>
    <row r="1173" ht="15"/>
    <row r="1174" ht="15"/>
    <row r="1175" ht="15"/>
    <row r="1176" ht="15"/>
    <row r="1178" ht="15"/>
    <row r="1179" ht="15"/>
    <row r="1180" ht="15"/>
    <row r="1181" ht="15"/>
    <row r="1182" ht="15"/>
    <row r="1183" ht="15"/>
    <row r="1184" ht="15"/>
    <row r="1185" ht="15"/>
    <row r="1186" ht="15"/>
    <row r="1187" ht="15"/>
    <row r="1188" ht="15"/>
    <row r="1191" ht="15"/>
    <row r="1192" ht="15"/>
    <row r="1193" ht="15"/>
    <row r="1194" ht="15"/>
    <row r="1195" ht="15"/>
    <row r="1196" ht="15"/>
    <row r="1198" ht="15"/>
    <row r="1199" ht="15"/>
    <row r="1200" ht="15"/>
    <row r="1203" ht="15"/>
    <row r="1204" ht="15"/>
    <row r="1210" ht="15"/>
    <row r="1211" ht="15"/>
    <row r="1212" ht="15"/>
    <row r="1213" ht="15"/>
    <row r="1214" ht="15"/>
    <row r="1215" ht="15"/>
    <row r="1221" ht="15"/>
    <row r="1222" ht="15"/>
    <row r="1223" ht="15"/>
    <row r="1224" ht="15"/>
    <row r="1225" ht="15"/>
    <row r="1226" ht="15"/>
    <row r="1227" ht="15"/>
    <row r="1228" ht="15"/>
    <row r="1229" ht="15"/>
    <row r="1237" ht="15"/>
    <row r="1238" ht="15"/>
    <row r="1239" ht="15"/>
    <row r="1240" ht="15"/>
    <row r="1241" ht="15"/>
    <row r="1242" ht="15"/>
    <row r="1243" ht="15"/>
    <row r="1244" ht="15"/>
    <row r="1245" ht="15"/>
    <row r="1246" ht="15"/>
    <row r="1247"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2"/>
      <c r="G2" s="115">
        <f ca="1">IFERROR(NOW()-F2,"-")</f>
        <v>45966.647704166666</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02"/>
      <c r="E3" s="102"/>
      <c r="F3" s="172"/>
      <c r="G3" s="115">
        <f ca="1">IFERROR(NOW()-F3,"-")</f>
        <v>45966.647704166666</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02"/>
      <c r="F4" s="172"/>
      <c r="G4" s="115">
        <f ca="1">IFERROR(NOW()-F4,"-")</f>
        <v>45966.647704166666</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45966.647704166666</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45966.647704166666</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45966.647704166666</v>
      </c>
      <c r="H7" s="172"/>
      <c r="I7" s="171" t="str">
        <f>IFERROR(VLOOKUP(D7,DB!A:F,6,0),"")</f>
        <v/>
      </c>
      <c r="J7" s="102" t="str">
        <f>IFERROR(VLOOKUP(D7,DB!A:G,7,0),"")</f>
        <v/>
      </c>
      <c r="K7" s="169"/>
      <c r="L7" s="173" t="str">
        <f>IFERROR(VLOOKUP(D7,DB!A:I,9,0),"")</f>
        <v/>
      </c>
    </row>
    <row r="8" spans="1:16383" ht="31.5" customHeight="1">
      <c r="A8" s="175"/>
      <c r="B8" s="176" t="str">
        <f>IFERROR(VLOOKUP(D8,DB!A:K,11,0),"")</f>
        <v/>
      </c>
      <c r="C8" s="168"/>
      <c r="D8" s="176"/>
      <c r="E8" s="102"/>
      <c r="F8" s="177"/>
      <c r="G8" s="115">
        <f ca="1">IFERROR(NOW()-F8,"-")</f>
        <v>45966.647704166666</v>
      </c>
      <c r="H8" s="177"/>
      <c r="I8" s="176" t="str">
        <f>IFERROR(VLOOKUP(D8,DB!A:F,6,0),"")</f>
        <v/>
      </c>
      <c r="J8" s="176" t="str">
        <f>IFERROR(VLOOKUP(D8,DB!A:G,7,0),"")</f>
        <v/>
      </c>
      <c r="K8" s="169"/>
      <c r="L8" s="178" t="str">
        <f>IFERROR(VLOOKUP(D8,DB!A:I,9,0),"")</f>
        <v/>
      </c>
    </row>
    <row r="9" spans="1:16383" ht="31.5" customHeight="1">
      <c r="A9" s="175"/>
      <c r="B9" s="176" t="str">
        <f>IFERROR(VLOOKUP(D9,DB!A:K,11,0),"")</f>
        <v/>
      </c>
      <c r="C9" s="168"/>
      <c r="D9" s="176"/>
      <c r="E9" s="102"/>
      <c r="F9" s="177"/>
      <c r="G9" s="115">
        <f ca="1">IFERROR(NOW()-F9,"-")</f>
        <v>45966.647704166666</v>
      </c>
      <c r="H9" s="177"/>
      <c r="I9" s="176" t="str">
        <f>IFERROR(VLOOKUP(D9,DB!A:F,6,0),"")</f>
        <v/>
      </c>
      <c r="J9" s="176" t="str">
        <f>IFERROR(VLOOKUP(D9,DB!A:G,7,0),"")</f>
        <v/>
      </c>
      <c r="K9" s="169"/>
      <c r="L9" s="178" t="str">
        <f>IFERROR(VLOOKUP(D9,DB!A:I,9,0),"")</f>
        <v/>
      </c>
    </row>
    <row r="10" spans="1:16383" ht="31.5" customHeight="1">
      <c r="A10" s="175"/>
      <c r="B10" s="176" t="str">
        <f>IFERROR(VLOOKUP(D10,DB!A:K,11,0),"")</f>
        <v/>
      </c>
      <c r="C10" s="168"/>
      <c r="D10" s="176"/>
      <c r="E10" s="102"/>
      <c r="F10" s="177"/>
      <c r="G10" s="115">
        <f ca="1">IFERROR(NOW()-F10,"-")</f>
        <v>45966.647704166666</v>
      </c>
      <c r="H10" s="177"/>
      <c r="I10" s="176" t="str">
        <f>IFERROR(VLOOKUP(D10,DB!A:F,6,0),"")</f>
        <v/>
      </c>
      <c r="J10" s="176" t="str">
        <f>IFERROR(VLOOKUP(D10,DB!A:G,7,0),"")</f>
        <v/>
      </c>
      <c r="K10" s="169"/>
      <c r="L10" s="178" t="str">
        <f>IFERROR(VLOOKUP(D10,DB!A:I,9,0),"")</f>
        <v/>
      </c>
    </row>
    <row r="11" spans="1:16383" ht="31.5" customHeight="1">
      <c r="A11" s="175"/>
      <c r="B11" s="176" t="str">
        <f>IFERROR(VLOOKUP(D11,DB!A:K,11,0),"")</f>
        <v/>
      </c>
      <c r="C11" s="168"/>
      <c r="D11" s="176"/>
      <c r="E11" s="102"/>
      <c r="F11" s="177"/>
      <c r="G11" s="115">
        <f ca="1">IFERROR(NOW()-F11,"-")</f>
        <v>45966.647704166666</v>
      </c>
      <c r="H11" s="177"/>
      <c r="I11" s="176" t="str">
        <f>IFERROR(VLOOKUP(D11,DB!A:F,6,0),"")</f>
        <v/>
      </c>
      <c r="J11" s="176" t="str">
        <f>IFERROR(VLOOKUP(D11,DB!A:G,7,0),"")</f>
        <v/>
      </c>
      <c r="K11" s="169"/>
      <c r="L11" s="178" t="str">
        <f>IFERROR(VLOOKUP(D11,DB!A:I,9,0),"")</f>
        <v/>
      </c>
    </row>
    <row r="12" spans="1:16383" ht="31.5" customHeight="1">
      <c r="A12" s="175"/>
      <c r="B12" s="176" t="str">
        <f>IFERROR(VLOOKUP(D12,DB!A:K,11,0),"")</f>
        <v/>
      </c>
      <c r="C12" s="168"/>
      <c r="D12" s="176"/>
      <c r="E12" s="102"/>
      <c r="F12" s="177"/>
      <c r="G12" s="115">
        <f ca="1">IFERROR(NOW()-F12,"-")</f>
        <v>45966.647704166666</v>
      </c>
      <c r="H12" s="177"/>
      <c r="I12" s="176" t="str">
        <f>IFERROR(VLOOKUP(D12,DB!A:F,6,0),"")</f>
        <v/>
      </c>
      <c r="J12" s="176" t="str">
        <f>IFERROR(VLOOKUP(D12,DB!A:G,7,0),"")</f>
        <v/>
      </c>
      <c r="K12" s="169"/>
      <c r="L12" s="178" t="str">
        <f>IFERROR(VLOOKUP(D12,DB!A:I,9,0),"")</f>
        <v/>
      </c>
    </row>
    <row r="13" spans="1:16383" ht="31.5" customHeight="1">
      <c r="A13" s="175"/>
      <c r="B13" s="176" t="str">
        <f>IFERROR(VLOOKUP(D13,DB!A:K,11,0),"")</f>
        <v/>
      </c>
      <c r="C13" s="168"/>
      <c r="D13" s="176"/>
      <c r="E13" s="102"/>
      <c r="F13" s="177"/>
      <c r="G13" s="115">
        <f ca="1">IFERROR(NOW()-F13,"-")</f>
        <v>45966.647704166666</v>
      </c>
      <c r="H13" s="177"/>
      <c r="I13" s="176" t="str">
        <f>IFERROR(VLOOKUP(D13,DB!A:F,6,0),"")</f>
        <v/>
      </c>
      <c r="J13" s="176" t="str">
        <f>IFERROR(VLOOKUP(D13,DB!A:G,7,0),"")</f>
        <v/>
      </c>
      <c r="K13" s="169"/>
      <c r="L13" s="178" t="str">
        <f>IFERROR(VLOOKUP(D13,DB!A:I,9,0),"")</f>
        <v/>
      </c>
    </row>
    <row r="14" spans="1:16383" ht="31.5" customHeight="1">
      <c r="A14" s="175"/>
      <c r="B14" s="176" t="str">
        <f>IFERROR(VLOOKUP(D14,DB!A:K,11,0),"")</f>
        <v/>
      </c>
      <c r="C14" s="168"/>
      <c r="D14" s="176"/>
      <c r="E14" s="102"/>
      <c r="F14" s="177"/>
      <c r="G14" s="115">
        <f ca="1">IFERROR(NOW()-F14,"-")</f>
        <v>45966.647704166666</v>
      </c>
      <c r="H14" s="177"/>
      <c r="I14" s="176" t="str">
        <f>IFERROR(VLOOKUP(D14,DB!A:F,6,0),"")</f>
        <v/>
      </c>
      <c r="J14" s="176" t="str">
        <f>IFERROR(VLOOKUP(D14,DB!A:G,7,0),"")</f>
        <v/>
      </c>
      <c r="K14" s="169"/>
      <c r="L14" s="178" t="str">
        <f>IFERROR(VLOOKUP(D14,DB!A:I,9,0),"")</f>
        <v/>
      </c>
    </row>
    <row r="15" spans="1:16383" ht="31.5" customHeight="1">
      <c r="A15" s="175"/>
      <c r="B15" s="176" t="str">
        <f>IFERROR(VLOOKUP(D15,DB!A:K,11,0),"")</f>
        <v/>
      </c>
      <c r="C15" s="168"/>
      <c r="D15" s="176"/>
      <c r="E15" s="102"/>
      <c r="F15" s="177"/>
      <c r="G15" s="115">
        <f ca="1">IFERROR(NOW()-F15,"-")</f>
        <v>45966.647704166666</v>
      </c>
      <c r="H15" s="177"/>
      <c r="I15" s="176" t="str">
        <f>IFERROR(VLOOKUP(D15,DB!A:F,6,0),"")</f>
        <v/>
      </c>
      <c r="J15" s="176" t="str">
        <f>IFERROR(VLOOKUP(D15,DB!A:G,7,0),"")</f>
        <v/>
      </c>
      <c r="K15" s="169"/>
      <c r="L15" s="178" t="str">
        <f>IFERROR(VLOOKUP(D15,DB!A:I,9,0),"")</f>
        <v/>
      </c>
    </row>
    <row r="16" spans="1:16383" ht="31.5" customHeight="1">
      <c r="A16" s="175"/>
      <c r="B16" s="176" t="str">
        <f>IFERROR(VLOOKUP(D16,DB!A:K,11,0),"")</f>
        <v/>
      </c>
      <c r="C16" s="168"/>
      <c r="D16" s="176"/>
      <c r="E16" s="102"/>
      <c r="F16" s="177"/>
      <c r="G16" s="115">
        <f ca="1">IFERROR(NOW()-F16,"-")</f>
        <v>45966.647704166666</v>
      </c>
      <c r="H16" s="177"/>
      <c r="I16" s="176" t="str">
        <f>IFERROR(VLOOKUP(D16,DB!A:F,6,0),"")</f>
        <v/>
      </c>
      <c r="J16" s="176" t="str">
        <f>IFERROR(VLOOKUP(D16,DB!A:G,7,0),"")</f>
        <v/>
      </c>
      <c r="K16" s="169"/>
      <c r="L16" s="178" t="str">
        <f>IFERROR(VLOOKUP(D16,DB!A:I,9,0),"")</f>
        <v/>
      </c>
    </row>
    <row r="17" spans="1:12" ht="31.5" customHeight="1">
      <c r="A17" s="175"/>
      <c r="B17" s="176" t="str">
        <f>IFERROR(VLOOKUP(D17,DB!A:K,11,0),"")</f>
        <v/>
      </c>
      <c r="C17" s="168"/>
      <c r="D17" s="176"/>
      <c r="E17" s="102"/>
      <c r="F17" s="177"/>
      <c r="G17" s="115">
        <f ca="1">IFERROR(NOW()-F17,"-")</f>
        <v>45966.647704166666</v>
      </c>
      <c r="H17" s="177"/>
      <c r="I17" s="176" t="str">
        <f>IFERROR(VLOOKUP(D17,DB!A:F,6,0),"")</f>
        <v/>
      </c>
      <c r="J17" s="176" t="str">
        <f>IFERROR(VLOOKUP(D17,DB!A:G,7,0),"")</f>
        <v/>
      </c>
      <c r="K17" s="169"/>
      <c r="L17" s="178" t="str">
        <f>IFERROR(VLOOKUP(D17,DB!A:I,9,0),"")</f>
        <v/>
      </c>
    </row>
    <row r="18" spans="1:12" ht="31.5" customHeight="1">
      <c r="A18" s="175"/>
      <c r="B18" s="176" t="str">
        <f>IFERROR(VLOOKUP(D18,DB!A:K,11,0),"")</f>
        <v/>
      </c>
      <c r="C18" s="168"/>
      <c r="D18" s="176"/>
      <c r="E18" s="102"/>
      <c r="F18" s="177"/>
      <c r="G18" s="115">
        <f ca="1">IFERROR(NOW()-F18,"-")</f>
        <v>45966.647704166666</v>
      </c>
      <c r="H18" s="177"/>
      <c r="I18" s="176" t="str">
        <f>IFERROR(VLOOKUP(D18,DB!A:F,6,0),"")</f>
        <v/>
      </c>
      <c r="J18" s="176" t="str">
        <f>IFERROR(VLOOKUP(D18,DB!A:G,7,0),"")</f>
        <v/>
      </c>
      <c r="K18" s="169"/>
      <c r="L18" s="178" t="str">
        <f>IFERROR(VLOOKUP(D18,DB!A:I,9,0),"")</f>
        <v/>
      </c>
    </row>
    <row r="19" spans="1:12" ht="31.5" customHeight="1">
      <c r="A19" s="175"/>
      <c r="B19" s="176" t="str">
        <f>IFERROR(VLOOKUP(D19,DB!A:K,11,0),"")</f>
        <v/>
      </c>
      <c r="C19" s="168"/>
      <c r="D19" s="176"/>
      <c r="E19" s="102"/>
      <c r="F19" s="177"/>
      <c r="G19" s="115">
        <f ca="1">IFERROR(NOW()-F19,"-")</f>
        <v>45966.647704166666</v>
      </c>
      <c r="H19" s="177"/>
      <c r="I19" s="176" t="str">
        <f>IFERROR(VLOOKUP(D19,DB!A:F,6,0),"")</f>
        <v/>
      </c>
      <c r="J19" s="176" t="str">
        <f>IFERROR(VLOOKUP(D19,DB!A:G,7,0),"")</f>
        <v/>
      </c>
      <c r="K19" s="169"/>
      <c r="L19" s="178" t="str">
        <f>IFERROR(VLOOKUP(D19,DB!A:I,9,0),"")</f>
        <v/>
      </c>
    </row>
    <row r="20" spans="1:12" ht="31.5" customHeight="1">
      <c r="A20" s="175"/>
      <c r="B20" s="176" t="str">
        <f>IFERROR(VLOOKUP(D20,DB!A:K,11,0),"")</f>
        <v/>
      </c>
      <c r="C20" s="168"/>
      <c r="D20" s="176"/>
      <c r="E20" s="102"/>
      <c r="F20" s="177"/>
      <c r="G20" s="115">
        <f ca="1">IFERROR(NOW()-F20,"-")</f>
        <v>45966.647704166666</v>
      </c>
      <c r="H20" s="177"/>
      <c r="I20" s="176" t="str">
        <f>IFERROR(VLOOKUP(D20,DB!A:F,6,0),"")</f>
        <v/>
      </c>
      <c r="J20" s="176" t="str">
        <f>IFERROR(VLOOKUP(D20,DB!A:G,7,0),"")</f>
        <v/>
      </c>
      <c r="K20" s="169"/>
      <c r="L20" s="178" t="str">
        <f>IFERROR(VLOOKUP(D20,DB!A:I,9,0),"")</f>
        <v/>
      </c>
    </row>
    <row r="21" spans="1:12" ht="31.5" customHeight="1">
      <c r="A21" s="175"/>
      <c r="B21" s="176" t="str">
        <f>IFERROR(VLOOKUP(D21,DB!A:K,11,0),"")</f>
        <v/>
      </c>
      <c r="C21" s="168"/>
      <c r="D21" s="176"/>
      <c r="E21" s="102"/>
      <c r="F21" s="177"/>
      <c r="G21" s="115">
        <f ca="1">IFERROR(NOW()-F21,"-")</f>
        <v>45966.647704166666</v>
      </c>
      <c r="H21" s="177"/>
      <c r="I21" s="176" t="str">
        <f>IFERROR(VLOOKUP(D21,DB!A:F,6,0),"")</f>
        <v/>
      </c>
      <c r="J21" s="176" t="str">
        <f>IFERROR(VLOOKUP(D21,DB!A:G,7,0),"")</f>
        <v/>
      </c>
      <c r="K21" s="169"/>
      <c r="L21" s="178" t="str">
        <f>IFERROR(VLOOKUP(D21,DB!A:I,9,0),"")</f>
        <v/>
      </c>
    </row>
    <row r="22" spans="1:12" ht="31.5" customHeight="1">
      <c r="A22" s="175"/>
      <c r="B22" s="176" t="str">
        <f>IFERROR(VLOOKUP(D22,DB!A:K,11,0),"")</f>
        <v/>
      </c>
      <c r="C22" s="168"/>
      <c r="D22" s="176"/>
      <c r="E22" s="102"/>
      <c r="F22" s="177"/>
      <c r="G22" s="115">
        <f ca="1">IFERROR(NOW()-F22,"-")</f>
        <v>45966.647704166666</v>
      </c>
      <c r="H22" s="177"/>
      <c r="I22" s="176" t="str">
        <f>IFERROR(VLOOKUP(D22,DB!A:F,6,0),"")</f>
        <v/>
      </c>
      <c r="J22" s="176" t="str">
        <f>IFERROR(VLOOKUP(D22,DB!A:G,7,0),"")</f>
        <v/>
      </c>
      <c r="K22" s="169"/>
      <c r="L22" s="178" t="str">
        <f>IFERROR(VLOOKUP(D22,DB!A:I,9,0),"")</f>
        <v/>
      </c>
    </row>
    <row r="23" spans="1:12" ht="31.5" customHeight="1">
      <c r="A23" s="175"/>
      <c r="B23" s="176" t="str">
        <f>IFERROR(VLOOKUP(D23,DB!A:K,11,0),"")</f>
        <v/>
      </c>
      <c r="C23" s="168"/>
      <c r="D23" s="176"/>
      <c r="E23" s="102"/>
      <c r="F23" s="177"/>
      <c r="G23" s="115">
        <f ca="1">IFERROR(NOW()-F23,"-")</f>
        <v>45966.647704166666</v>
      </c>
      <c r="H23" s="177"/>
      <c r="I23" s="176" t="str">
        <f>IFERROR(VLOOKUP(D23,DB!A:F,6,0),"")</f>
        <v/>
      </c>
      <c r="J23" s="176" t="str">
        <f>IFERROR(VLOOKUP(D23,DB!A:G,7,0),"")</f>
        <v/>
      </c>
      <c r="K23" s="169"/>
      <c r="L23" s="178" t="str">
        <f>IFERROR(VLOOKUP(D23,DB!A:I,9,0),"")</f>
        <v/>
      </c>
    </row>
    <row r="24" spans="1:12" ht="31.5" customHeight="1">
      <c r="A24" s="103"/>
      <c r="B24" s="102" t="str">
        <f>IFERROR(VLOOKUP(D24,DB!A:K,11,0),"")</f>
        <v/>
      </c>
      <c r="C24" s="104"/>
      <c r="D24" s="102"/>
      <c r="E24" s="105"/>
      <c r="F24" s="106"/>
      <c r="G24" s="76">
        <f ca="1">IFERROR(NOW()-F24,"-")</f>
        <v>45966.647704166666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45966.647704166666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45966.647704166666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45966.647704166666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45966.647704166666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45966.647704166666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45966.647704166666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45966.647704166666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45966.647704166666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45966.647704166666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45966.647704166666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45966.647704166666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45966.647704166666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45966.647704166666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45966.647704166666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45966.647704166666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45966.647704166666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45966.647704166666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45966.647704166666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45966.647704166666</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2025-11-05T12:32:49Z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