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79" documentId="13_ncr:1_{F6CB121F-512D-4AA6-A0C1-0FB36C537598}" xr6:coauthVersionLast="47" xr6:coauthVersionMax="47" xr10:uidLastSave="{84ED228C-9B85-4CC0-9AC9-675C6F95C22A}"/>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<sst xmlns="http://schemas.openxmlformats.org/spreadsheetml/2006/main" count="180277" uniqueCount="39123">
  <si>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</si>
  <si>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</si>
  <si>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</si>
  <si>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</si>
  <si>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</si>
  <si>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</si>
  <si>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</si>
  <si>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</si>
  <si>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</si>
  <si>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</si>
  <si>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</si>
  <si>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</si>
  <si>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</si>
  <si>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</si>
  <si>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</si>
  <si>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</si>
  <si>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</si>
  <si>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</si>
  <si>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</si>
  <si>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</si>
  <si>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</si>
  <si>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</si>
  <si>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</si>
  <si>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</si>
  <si>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</si>
  <si>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</si>
  <si>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</si>
  <si>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</si>
  <si>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</si>
  <si>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</si>
  <si>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</si>
  <si>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</si>
  <si>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</si>
  <si>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</si>
  <si>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</si>
  <si>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</si>
  <si>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</si>
  <si>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</si>
  <si>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</si>
  <si>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</si>
  <si>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</si>
  <si>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</si>
  <si>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</si>
  <si>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</si>
  <si>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</si>
  <si>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</si>
  <si>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</si>
  <si>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</si>
  <si>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</si>
  <si>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</si>
  <si>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</si>
  <si>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</si>
  <si>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</si>
  <si>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</si>
  <si>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</si>
  <si>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</si>
  <si>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</si>
  <si>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</si>
  <si>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</si>
  <si>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</si>
  <si>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</si>
  <si>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</si>
  <si>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</si>
  <si>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</si>
  <si>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</si>
  <si>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</si>
  <si>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</si>
  <si>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</si>
  <si>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</si>
  <si>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</si>
  <si>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</si>
  <si>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</si>
  <si>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</si>
  <si>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</si>
  <si>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</si>
  <si>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</si>
  <si>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</si>
  <si>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</si>
  <si>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</si>
  <si>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</si>
  <si>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</si>
  <si>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</si>
  <si>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</si>
  <si>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</si>
  <si>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</si>
  <si>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</si>
  <si>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</si>
  <si>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</si>
  <si>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</si>
  <si>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</si>
  <si>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</si>
  <si>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</si>
  <si>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</si>
  <si>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</si>
  <si>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</si>
  <si>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</si>
  <si>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</si>
  <si>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</si>
  <si>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</si>
  <si>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</si>
  <si>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</si>
  <si>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</si>
  <si>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</si>
  <si>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</si>
  <si>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</si>
  <si>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</si>
  <si>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</si>
  <si>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</si>
  <si>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</si>
  <si>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</si>
  <si>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</si>
  <si>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</si>
  <si>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</si>
  <si>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</si>
  <si>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</si>
  <si>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</si>
  <si>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</si>
  <si>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</si>
  <si>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</si>
  <si>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</si>
  <si>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</si>
  <si>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</si>
  <si>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</si>
  <si>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</si>
  <si>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</si>
  <si>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</si>
  <si>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</si>
  <si>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</si>
  <si>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</si>
  <si>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</si>
  <si>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</si>
  <si>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</si>
  <si>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</si>
  <si>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</si>
  <si>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</si>
  <si>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</si>
  <si>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</si>
  <si>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</si>
  <si>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</si>
  <si>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</si>
  <si>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</si>
  <si>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</si>
  <si>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</si>
  <si>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</si>
  <si>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</si>
  <si>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</si>
  <si>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</si>
  <si>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</si>
  <si>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</si>
  <si>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</si>
  <si>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</si>
  <si>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</si>
  <si>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</si>
  <si>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</si>
  <si>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</si>
  <si>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</si>
  <si>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</si>
  <si>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</si>
  <si>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</si>
  <si>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</si>
  <si>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</si>
  <si>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</si>
  <si>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</si>
  <si>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</si>
  <si>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</si>
  <si>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</si>
  <si>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</si>
  <si>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</si>
  <si>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</si>
  <si>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</si>
  <si>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</si>
  <si>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</si>
  <si>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</si>
  <si>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</si>
  <si>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</si>
  <si>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</si>
  <si>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</si>
  <si>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</si>
  <si>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</si>
  <si>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</si>
  <si>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</si>
  <si>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</si>
  <si>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</si>
  <si>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</si>
  <si>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</si>
  <si>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</si>
  <si>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</si>
  <si>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</si>
  <si>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</si>
  <si>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</si>
  <si>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</si>
  <si>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</si>
  <si>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</si>
  <si>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</si>
  <si>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</si>
  <si>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</si>
  <si>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</si>
  <si>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</si>
  <si>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</si>
  <si>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</si>
  <si>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</si>
  <si>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</si>
  <si>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</si>
  <si>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</si>
  <si>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</si>
  <si>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</si>
  <si>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</si>
  <si>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</si>
  <si>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</si>
  <si>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</si>
  <si>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</si>
  <si>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</si>
  <si>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</si>
  <si>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</si>
  <si>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</si>
  <si>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</si>
  <si>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</si>
  <si>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</si>
  <si>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</si>
  <si>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</si>
  <si>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</si>
  <si>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</si>
  <si>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</si>
  <si>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</si>
  <si>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</si>
  <si>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</si>
  <si>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</si>
  <si>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</si>
  <si>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</si>
  <si>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</si>
  <si>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</si>
  <si>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</si>
  <si>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</si>
  <si>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</si>
  <si>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</si>
  <si>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</si>
  <si>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</si>
  <si>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</si>
  <si>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</si>
  <si>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</si>
  <si>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</si>
  <si>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</si>
  <si>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</si>
  <si>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</si>
  <si>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</si>
  <si>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</si>
  <si>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</si>
  <si>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</si>
  <si>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</si>
  <si>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</si>
  <si>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</si>
  <si>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</si>
  <si>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</si>
  <si>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</si>
  <si>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</si>
  <si>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</si>
  <si>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</si>
  <si>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</si>
  <si>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</si>
  <si>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</si>
  <si>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</si>
  <si>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</si>
  <si>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</si>
  <si>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</si>
  <si>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</si>
  <si>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</si>
  <si>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</si>
  <si>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</si>
  <si>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</si>
  <si>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</si>
  <si>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</si>
  <si>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</si>
  <si>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</si>
  <si>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</si>
  <si>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</si>
  <si>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</si>
  <si>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</si>
  <si>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</si>
  <si>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</si>
  <si>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</si>
  <si>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</si>
  <si>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</si>
  <si>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</si>
  <si>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</si>
  <si>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</si>
  <si>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</si>
  <si>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</si>
  <si>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</si>
  <si>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</si>
  <si>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</si>
  <si>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</si>
  <si>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</si>
  <si>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</si>
  <si>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</si>
  <si>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</si>
  <si>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</si>
  <si>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</si>
  <si>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</si>
  <si>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</si>
  <si>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</si>
  <si>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</si>
  <si>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</si>
  <si>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</si>
  <si>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</si>
  <si>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</si>
  <si>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</si>
  <si>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</si>
  <si>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</si>
  <si>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</si>
  <si>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</si>
  <si>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</si>
  <si>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</si>
  <si>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</si>
  <si>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</si>
  <si>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</si>
  <si>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</si>
  <si>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</si>
  <si>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</si>
  <si>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</si>
  <si>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</si>
  <si>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</si>
  <si>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</si>
  <si>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</si>
  <si>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</si>
  <si>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</si>
  <si>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</si>
  <si>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</si>
  <si>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</si>
  <si>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</si>
  <si>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</si>
  <si>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</si>
  <si>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</si>
  <si>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</si>
  <si>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</si>
  <si>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</si>
  <si>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</si>
  <si>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</si>
  <si>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</si>
  <si>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</si>
  <si>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</si>
  <si>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</si>
  <si>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</si>
  <si>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</si>
  <si>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</si>
  <si>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</si>
  <si>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</si>
  <si>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</si>
  <si>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</si>
  <si>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</si>
  <si>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</si>
  <si>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</si>
  <si>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</si>
  <si>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</si>
  <si>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</si>
  <si>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</si>
  <si>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</si>
  <si>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</si>
  <si>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</si>
  <si>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</si>
  <si>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</si>
  <si>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</si>
  <si>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</si>
  <si>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</si>
  <si>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</si>
  <si>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</si>
  <si>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</si>
  <si>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</si>
  <si>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</si>
  <si>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</si>
  <si>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</si>
  <si>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</si>
  <si>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</si>
  <si>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</si>
  <si>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</si>
  <si>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</si>
  <si>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</si>
  <si>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</si>
  <si>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</si>
  <si>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</si>
  <si>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</si>
  <si>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</si>
  <si>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</si>
  <si>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</si>
  <si>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</si>
  <si>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</si>
  <si>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</si>
  <si>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</si>
  <si>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</si>
  <si>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</si>
  <si>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</si>
  <si>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</si>
  <si>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</si>
  <si>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</si>
  <si>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</si>
  <si>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</si>
  <si>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</si>
  <si>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</si>
  <si>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</si>
  <si>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</si>
  <si>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</si>
  <si>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</si>
  <si>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</si>
  <si>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</si>
  <si>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</si>
  <si>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</si>
  <si>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</si>
  <si>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</si>
  <si>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</si>
  <si>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</si>
  <si>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</si>
  <si>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</si>
  <si>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</si>
  <si>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</si>
  <si>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</si>
  <si>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</si>
  <si>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</si>
  <si>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</si>
  <si>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</si>
  <si>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</si>
  <si>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</si>
  <si>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</si>
  <si>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</si>
  <si>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</si>
  <si>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</si>
  <si>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</si>
  <si>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</si>
  <si>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</si>
  <si>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</si>
  <si>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</si>
  <si>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</si>
  <si>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</si>
  <si>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</si>
  <si>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</si>
  <si>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</si>
  <si>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</si>
  <si>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</si>
  <si>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</si>
  <si>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</si>
  <si>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</si>
  <si>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</si>
  <si>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</si>
  <si>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</si>
  <si>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</si>
  <si>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</si>
  <si>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</si>
  <si>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</si>
  <si>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</si>
  <si>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</si>
  <si>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</si>
  <si>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</si>
  <si>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</si>
  <si>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</si>
  <si>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</si>
  <si>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</si>
  <si>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</si>
  <si>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</si>
  <si>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</si>
  <si>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</si>
  <si>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</si>
  <si>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</si>
  <si>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</si>
  <si>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</si>
  <si>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</si>
  <si>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</si>
  <si>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</si>
  <si>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</si>
  <si>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</si>
  <si>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</si>
  <si>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</si>
  <si>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</si>
  <si>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</si>
  <si>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</si>
  <si>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</si>
  <si>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</si>
  <si>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</si>
  <si>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</si>
  <si>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</si>
  <si>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</si>
  <si>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</si>
  <si>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</si>
  <si>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</si>
  <si>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</si>
  <si>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</si>
  <si>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</si>
  <si>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</si>
  <si>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</si>
  <si>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</si>
  <si>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</si>
  <si>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</si>
  <si>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</si>
  <si>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</si>
  <si>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</si>
  <si>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</si>
  <si>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</si>
  <si>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</si>
  <si>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</si>
  <si>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</si>
  <si>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</si>
  <si>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</si>
  <si>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</si>
  <si>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</si>
  <si>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</si>
  <si>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</si>
  <si>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</si>
  <si>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</si>
  <si>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</si>
  <si>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</si>
  <si>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</si>
  <si>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</si>
  <si>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</si>
  <si>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</si>
  <si>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</si>
  <si>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</si>
  <si>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</si>
  <si>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</si>
  <si>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</si>
  <si>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</si>
  <si>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</si>
  <si>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</si>
  <si>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</si>
  <si>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</si>
  <si>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</si>
  <si>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</si>
  <si>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</si>
  <si>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</si>
  <si>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</si>
  <si>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</si>
  <si>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</si>
  <si>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</si>
  <si>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</si>
  <si>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</si>
  <si>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</si>
  <si>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</si>
  <si>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</si>
  <si>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</si>
  <si>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</si>
  <si>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</si>
  <si>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</si>
  <si>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</si>
  <si>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</si>
  <si>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</si>
  <si>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</si>
  <si>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</si>
  <si>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</si>
  <si>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</si>
  <si>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</si>
  <si>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</si>
  <si>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</si>
  <si>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</si>
  <si>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</si>
  <si>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</si>
  <si>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</si>
  <si>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</si>
  <si>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</si>
  <si>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</si>
  <si>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</si>
  <si>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</si>
  <si>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</si>
  <si>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</si>
  <si>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</si>
  <si>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</si>
  <si>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</si>
  <si>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</si>
  <si>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</si>
  <si>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</si>
  <si>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</si>
  <si>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</si>
  <si>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</si>
  <si>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</si>
  <si>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</si>
  <si>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</si>
  <si>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</si>
  <si>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</si>
  <si>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</si>
  <si>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</si>
  <si>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</si>
  <si>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</si>
  <si>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</si>
  <si>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</si>
  <si>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</si>
  <si>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</si>
  <si>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</si>
  <si>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</si>
  <si>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</si>
  <si>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</si>
  <si>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</si>
  <si>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</si>
  <si>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</si>
  <si>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</si>
  <si>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</si>
  <si>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</si>
  <si>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</si>
  <si>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</si>
  <si>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</si>
  <si>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</si>
  <si>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</si>
  <si>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</si>
  <si>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</si>
  <si>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</si>
  <si>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</si>
  <si>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</si>
  <si>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</si>
  <si>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</si>
  <si>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</si>
  <si>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</si>
  <si>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</si>
  <si>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</si>
  <si>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</si>
  <si>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</si>
  <si>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</si>
  <si>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</si>
  <si>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</si>
  <si>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</si>
  <si>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</si>
  <si>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</si>
  <si>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</si>
  <si>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</si>
  <si>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</si>
  <si>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</si>
  <si>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</si>
  <si>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</si>
  <si>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</si>
  <si>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</si>
  <si>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</si>
  <si>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</si>
  <si>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</si>
  <si>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</si>
  <si>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</si>
  <si>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</si>
  <si>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</si>
  <si>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</si>
  <si>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</si>
  <si>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</si>
  <si>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</si>
  <si>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</si>
  <si>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</si>
  <si>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</si>
  <si>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</si>
  <si>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</si>
  <si>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</si>
  <si>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</si>
  <si>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</si>
  <si>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</si>
  <si>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</si>
  <si>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</si>
  <si>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</si>
  <si>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</si>
  <si>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</si>
  <si>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</si>
  <si>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</si>
  <si>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</si>
  <si>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</si>
  <si>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</si>
  <si>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</si>
  <si>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</si>
  <si>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</si>
  <si>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</si>
  <si>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</si>
  <si>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</si>
  <si>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</si>
  <si>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</si>
  <si>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</si>
  <si>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</si>
  <si>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</si>
  <si>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</si>
  <si>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</si>
  <si>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</si>
  <si>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</si>
  <si>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</si>
  <si>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</si>
  <si>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</si>
  <si>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</si>
  <si>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</si>
  <si>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</si>
  <si>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</si>
  <si>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</si>
  <si>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</si>
  <si>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</si>
  <si>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</si>
  <si>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</si>
  <si>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</si>
  <si>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</si>
  <si>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</si>
  <si>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</si>
  <si>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</si>
  <si>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</si>
  <si>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</si>
  <si>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</si>
  <si>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</si>
  <si>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</si>
  <si>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</si>
  <si>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</si>
  <si>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</si>
  <si>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</si>
  <si>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</si>
  <si>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</si>
  <si>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</si>
  <si>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</si>
  <si>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</si>
  <si>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</si>
  <si>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</si>
  <si>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</si>
  <si>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</si>
  <si>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</si>
  <si>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</si>
  <si>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</si>
  <si>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</si>
  <si>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</si>
  <si>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</si>
  <si>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</si>
  <si>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</si>
  <si>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</si>
  <si>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</si>
  <si>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</si>
  <si>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</si>
  <si>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</si>
  <si>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</si>
  <si>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</si>
  <si>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</si>
  <si>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</si>
  <si>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</si>
  <si>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</si>
  <si>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</si>
  <si>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</si>
  <si>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</si>
  <si>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</si>
  <si>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</si>
  <si>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</si>
  <si>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</si>
  <si>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</si>
  <si>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</si>
  <si>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</si>
  <si>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</si>
  <si>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</si>
  <si>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</si>
  <si>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</si>
  <si>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</si>
  <si>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</si>
  <si>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</si>
  <si>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</si>
  <si>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</si>
  <si>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</si>
  <si>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</si>
  <si>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</si>
  <si>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</si>
  <si>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</si>
  <si>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</si>
  <si>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</si>
  <si>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</si>
  <si>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</si>
  <si>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</si>
  <si>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</si>
  <si>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</si>
  <si>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</si>
  <si>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</si>
  <si>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</si>
  <si>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</si>
  <si>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</si>
  <si>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</si>
  <si>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</si>
  <si>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</si>
  <si>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</si>
  <si>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</si>
  <si>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</si>
  <si>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</si>
  <si>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</si>
  <si>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</si>
  <si>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</si>
  <si>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</si>
  <si>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</si>
  <si>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</si>
  <si>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</si>
  <si>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</si>
  <si>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</si>
  <si>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</si>
  <si>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</si>
  <si>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</si>
  <si>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</si>
  <si>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</si>
  <si>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</si>
  <si>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</si>
  <si>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</si>
  <si>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</si>
  <si>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</si>
  <si>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</si>
  <si>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</si>
  <si>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</si>
  <si>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</si>
  <si>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</si>
  <si>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</si>
  <si>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</si>
  <si>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</si>
  <si>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</si>
  <si>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</si>
  <si>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</si>
  <si>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</si>
  <si>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</si>
  <si>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</si>
  <si>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</si>
  <si>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</si>
  <si>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</si>
  <si>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</si>
  <si>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</si>
  <si>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</si>
  <si>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</si>
  <si>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</si>
  <si>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</si>
  <si>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</si>
  <si>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</si>
  <si>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</si>
  <si>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</si>
  <si>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</si>
  <si>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</si>
  <si>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</si>
  <si>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</si>
  <si>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</si>
  <si>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</si>
  <si>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</si>
  <si>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</si>
  <si>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</si>
  <si>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</si>
  <si>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</si>
  <si>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</si>
  <si>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</si>
  <si>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</si>
  <si>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</si>
  <si>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</si>
  <si>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</si>
  <si>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</si>
  <si>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</si>
  <si>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</si>
  <si>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</si>
  <si>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</si>
  <si>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</si>
  <si>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</si>
  <si>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</si>
  <si>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</si>
  <si>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</si>
  <si>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</si>
  <si>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</si>
  <si>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</si>
  <si>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</si>
  <si>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</si>
  <si>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</si>
  <si>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</si>
  <si>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</si>
  <si>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</si>
  <si>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</si>
  <si>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</si>
  <si>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</si>
  <si>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</si>
  <si>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</si>
  <si>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</si>
  <si>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</si>
  <si>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</si>
  <si>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</si>
  <si>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</si>
  <si>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</si>
  <si>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</si>
  <si>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</si>
  <si>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</si>
  <si>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</si>
  <si>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</si>
  <si>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</si>
  <si>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</si>
  <si>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</si>
  <si>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</si>
  <si>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</si>
  <si>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</si>
  <si>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</si>
  <si>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</si>
  <si>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</si>
  <si>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</si>
  <si>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</si>
  <si>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</si>
  <si>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</si>
  <si>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</si>
  <si>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</si>
  <si>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</si>
  <si>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</si>
  <si>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</si>
  <si>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</si>
  <si>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</si>
  <si>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</si>
  <si>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</si>
  <si>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</si>
  <si>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</si>
  <si>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</si>
  <si>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</si>
  <si>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</si>
  <si>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</si>
  <si>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</si>
  <si>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</si>
  <si>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</si>
  <si>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</si>
  <si>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</si>
  <si>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</si>
  <si>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</si>
  <si>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</si>
  <si>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</si>
  <si>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</si>
  <si>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</si>
  <si>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</si>
  <si>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</si>
  <si>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</si>
  <si>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</si>
  <si>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</si>
  <si>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</si>
  <si>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</si>
  <si>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</si>
  <si>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</si>
  <si>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</si>
  <si>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</si>
  <si>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</si>
  <si>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</si>
  <si>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</si>
  <si>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</si>
  <si>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</si>
  <si>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</si>
  <si>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</si>
  <si>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</si>
  <si>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</si>
  <si>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</si>
  <si>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</si>
  <si>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</si>
  <si>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</si>
  <si>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</si>
  <si>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</si>
  <si>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</si>
  <si>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</si>
  <si>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</si>
  <si>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</si>
  <si>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</si>
  <si>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</si>
  <si>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</si>
  <si>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</si>
  <si>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</si>
  <si>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</si>
  <si>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</si>
  <si>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</si>
  <si>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</si>
  <si>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</si>
  <si>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</si>
  <si>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</si>
  <si>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</si>
  <si>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</si>
  <si>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</si>
  <si>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</si>
  <si>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</si>
  <si>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</si>
  <si>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</si>
  <si>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</si>
  <si>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</si>
  <si>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</si>
  <si>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</si>
  <si>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</si>
  <si>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</si>
  <si>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</si>
  <si>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</si>
  <si>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</si>
  <si>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</si>
  <si>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</si>
  <si>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</si>
  <si>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</si>
  <si>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</si>
  <si>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</si>
  <si>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</si>
  <si>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</si>
  <si>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</si>
  <si>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</si>
  <si>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</si>
  <si>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</si>
  <si>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</si>
  <si>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</si>
  <si>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</si>
  <si>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</si>
  <si>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</si>
  <si>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</si>
  <si>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</si>
  <si>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</si>
  <si>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</si>
  <si>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</si>
  <si>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</si>
  <si>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</si>
  <si>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</si>
  <si>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</si>
  <si>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</si>
  <si>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</si>
  <si>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</si>
  <si>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</si>
  <si>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</si>
  <si>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</si>
  <si>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</si>
  <si>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</si>
  <si>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</si>
  <si>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</si>
  <si>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</si>
  <si>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</si>
  <si>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</si>
  <si>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</si>
  <si>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</si>
  <si>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</si>
  <si>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</si>
  <si>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</si>
  <si>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</si>
  <si>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</si>
  <si>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</si>
  <si>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</si>
  <si>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</si>
  <si>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</si>
  <si>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</si>
  <si>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</si>
  <si>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</si>
  <si>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</si>
  <si>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</si>
  <si>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</si>
  <si>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</si>
  <si>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</si>
  <si>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</si>
  <si>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</si>
  <si>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</si>
  <si>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</si>
  <si>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</si>
  <si>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</si>
  <si>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</si>
  <si>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</si>
  <si>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</si>
  <si>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</si>
  <si>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</si>
  <si>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</si>
  <si>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</si>
  <si>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</si>
  <si>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</si>
  <si>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</si>
  <si>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</si>
  <si>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</si>
  <si>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</si>
  <si>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</si>
  <si>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</si>
  <si>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</si>
  <si>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</si>
  <si>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</si>
  <si>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</si>
  <si>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</si>
  <si>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</si>
  <si>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</si>
  <si>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</si>
  <si>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</si>
  <si>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</si>
  <si>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</si>
  <si>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</si>
  <si>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</si>
  <si>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</si>
  <si>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</si>
  <si>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</si>
  <si>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</si>
  <si>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</si>
  <si>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</si>
  <si>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</si>
  <si>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</si>
  <si>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</si>
  <si>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</si>
  <si>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</si>
  <si>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</si>
  <si>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</si>
  <si>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</si>
  <si>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</si>
  <si>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</si>
  <si>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</si>
  <si>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</si>
  <si>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</si>
  <si>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</si>
  <si>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</si>
  <si>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</si>
  <si>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</si>
  <si>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</si>
  <si>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</si>
  <si>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</si>
  <si>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</si>
  <si>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</si>
  <si>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</si>
  <si>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</si>
  <si>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</si>
  <si>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</si>
  <si>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</si>
  <si>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</si>
  <si>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</si>
  <si>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</si>
  <si>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</si>
  <si>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</si>
  <si>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</si>
  <si>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</si>
  <si>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</si>
  <si>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</si>
  <si>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</si>
  <si>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</si>
  <si>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</si>
  <si>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</si>
  <si>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</si>
  <si>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</si>
  <si>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</si>
  <si>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</si>
  <si>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</si>
  <si>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</si>
  <si>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</si>
  <si>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</si>
  <si>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</si>
  <si>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</si>
  <si>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</si>
  <si>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</si>
  <si>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</si>
  <si>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</si>
  <si>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</si>
  <si>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</si>
  <si>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</si>
  <si>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</si>
  <si>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</si>
  <si>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</si>
  <si>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</si>
  <si>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</si>
  <si>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</si>
  <si>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</si>
  <si>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</si>
  <si>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</si>
  <si>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</si>
  <si>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</si>
  <si>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</si>
  <si>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</si>
  <si>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</si>
  <si>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</si>
  <si>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</si>
  <si>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</si>
  <si>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</si>
  <si>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</si>
  <si>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</si>
  <si>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</si>
  <si>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</si>
  <si>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</si>
  <si>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</si>
  <si>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</si>
  <si>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</si>
  <si>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</si>
  <si>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</si>
  <si>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</si>
  <si>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</si>
  <si>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</si>
  <si>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</si>
  <si>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</si>
  <si>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</si>
  <si>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</si>
  <si>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</si>
  <si>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</si>
  <si>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</si>
  <si>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</si>
  <si>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</si>
  <si>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</si>
  <si>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</si>
  <si>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</si>
  <si>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</si>
  <si>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</si>
  <si>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</si>
  <si>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</si>
  <si>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</si>
  <si>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</si>
  <si>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</si>
  <si>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</si>
  <si>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</si>
  <si>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</si>
  <si>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</si>
  <si>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</si>
  <si>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</si>
  <si>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</si>
  <si>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</si>
  <si>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</si>
  <si>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</si>
  <si>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</si>
  <si>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</si>
  <si>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</si>
  <si>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</si>
  <si>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</si>
  <si>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</si>
  <si>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</si>
  <si>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</si>
  <si>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</si>
  <si>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</si>
  <si>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</si>
  <si>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</si>
  <si>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</si>
  <si>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</si>
  <si>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</si>
  <si>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</si>
  <si>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</si>
  <si>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</si>
  <si>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</si>
  <si>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</si>
  <si>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</si>
  <si>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</si>
  <si>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</si>
  <si>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</si>
  <si>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</si>
  <si>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</si>
  <si>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</si>
  <si>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</si>
  <si>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</si>
  <si>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</si>
  <si>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</si>
  <si>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</si>
  <si>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</si>
  <si>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</si>
  <si>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</si>
  <si>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</si>
  <si>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</si>
  <si>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</si>
  <si>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</si>
  <si>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</si>
  <si>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</si>
  <si>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</si>
  <si>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</si>
  <si>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</si>
  <si>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</si>
  <si>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</si>
  <si>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</si>
  <si>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</si>
  <si>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</si>
  <si>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</si>
  <si>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</si>
  <si>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</si>
  <si>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</si>
  <si>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</si>
  <si>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</si>
  <si>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</si>
  <si>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</si>
  <si>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</si>
  <si>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</si>
  <si>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</si>
  <si>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</si>
  <si>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</si>
  <si>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</si>
  <si>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</si>
  <si>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</si>
  <si>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</si>
  <si>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</si>
  <si>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</si>
  <si>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</si>
  <si>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</si>
  <si>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</si>
  <si>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</si>
  <si>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</si>
  <si>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</si>
  <si>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</si>
  <si>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</si>
  <si>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</si>
  <si>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</si>
  <si>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</si>
  <si>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</si>
  <si>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</si>
  <si>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</si>
  <si>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</si>
  <si>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</si>
  <si>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</si>
  <si>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</si>
  <si>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</si>
  <si>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</si>
  <si>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</si>
  <si>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</si>
  <si>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</si>
  <si>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</si>
  <si>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</si>
  <si>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</si>
  <si>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</si>
  <si>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</si>
  <si>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</si>
  <si>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</si>
  <si>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</si>
  <si>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</si>
  <si>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</si>
  <si>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</si>
  <si>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</si>
  <si>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</si>
  <si>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</si>
  <si>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</si>
  <si>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</si>
  <si>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</si>
  <si>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</si>
  <si>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</si>
  <si>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</si>
  <si>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</si>
  <si>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</si>
  <si>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</si>
  <si>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</si>
  <si>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</si>
  <si>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</si>
  <si>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</si>
  <si>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</si>
  <si>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</si>
  <si>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</si>
  <si>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</si>
  <si>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</si>
  <si>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</si>
  <si>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</si>
  <si>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</si>
  <si>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</si>
  <si>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</si>
  <si>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</si>
  <si>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</si>
  <si>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</si>
  <si>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</si>
  <si>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</si>
  <si>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</si>
  <si>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</si>
  <si>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</si>
  <si>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</si>
  <si>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</si>
  <si>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</si>
  <si>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</si>
  <si>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</si>
  <si>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</si>
  <si>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</si>
  <si>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</si>
  <si>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</si>
  <si>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</si>
  <si>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</si>
  <si>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</si>
  <si>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</si>
  <si>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</si>
  <si>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</si>
  <si>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</si>
  <si>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</si>
  <si>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</si>
  <si>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</si>
  <si>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</si>
  <si>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</si>
  <si>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</si>
  <si>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</si>
  <si>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</si>
  <si>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</si>
  <si>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</si>
  <si>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</si>
  <si>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</si>
  <si>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</si>
  <si>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</si>
  <si>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</si>
  <si>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</si>
  <si>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</si>
  <si>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</si>
  <si>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</si>
  <si>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</si>
  <si>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</si>
  <si>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</si>
  <si>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</si>
  <si>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</si>
  <si>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</si>
  <si>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</si>
  <si>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</si>
  <si>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</si>
  <si>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</si>
  <si>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</si>
  <si>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</si>
  <si>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</si>
  <si>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</si>
  <si>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</si>
  <si>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</si>
  <si>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</si>
  <si>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</si>
  <si>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</si>
  <si>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</si>
  <si>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</si>
  <si>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</si>
  <si>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</si>
  <si>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</si>
  <si>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</si>
  <si>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</si>
  <si>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</si>
  <si>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</si>
  <si>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</si>
  <si>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</si>
  <si>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</si>
  <si>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</si>
  <si>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</si>
  <si>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</si>
  <si>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</si>
  <si>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</si>
  <si>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</si>
  <si>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</si>
  <si>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</si>
  <si>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</si>
  <si>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</si>
  <si>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</si>
  <si>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</si>
  <si>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</si>
  <si>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</si>
  <si>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</si>
  <si>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</si>
  <si>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</si>
  <si>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</si>
  <si>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</si>
  <si>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</si>
  <si>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</si>
  <si>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</si>
  <si>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</si>
  <si>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</si>
  <si>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</si>
  <si>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</si>
  <si>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</si>
  <si>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</si>
  <si>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</si>
  <si>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</si>
  <si>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</si>
  <si>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</si>
  <si>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</si>
  <si>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</si>
  <si>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</si>
  <si>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</si>
  <si>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</si>
  <si>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</si>
  <si>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</si>
  <si>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</si>
  <si>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</si>
  <si>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</si>
  <si>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</si>
  <si>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</si>
  <si>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</si>
  <si>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</si>
  <si>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</si>
  <si>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</si>
  <si>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</si>
  <si>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</si>
  <si>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</si>
  <si>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</si>
  <si>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</si>
  <si>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</si>
  <si>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</si>
  <si>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</si>
  <si>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</si>
  <si>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</si>
  <si>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</si>
  <si>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</si>
  <si>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</si>
  <si>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</si>
  <si>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</si>
  <si>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</si>
  <si>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</si>
  <si>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</si>
  <si>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</si>
  <si>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</si>
  <si>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</si>
  <si>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</si>
  <si>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</si>
  <si>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</si>
  <si>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</si>
  <si>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</si>
  <si>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</si>
  <si>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</si>
  <si>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</si>
  <si>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</si>
  <si>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</si>
  <si>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</si>
  <si>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</si>
  <si>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</si>
  <si>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</si>
  <si>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</si>
  <si>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</si>
  <si>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</si>
  <si>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</si>
  <si>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</si>
  <si>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</si>
  <si>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</si>
  <si>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</si>
  <si>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</si>
  <si>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</si>
  <si>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</si>
  <si>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</si>
  <si>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</si>
  <si>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</si>
  <si>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</si>
  <si>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</si>
  <si>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</si>
  <si>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</si>
  <si>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</si>
  <si>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</si>
  <si>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</si>
  <si>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</si>
  <si>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</si>
  <si>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</si>
  <si>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</si>
  <si>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</si>
  <si>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</si>
  <si>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</si>
  <si>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</si>
  <si>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</si>
  <si>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</si>
  <si>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</si>
  <si>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</si>
  <si>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</si>
  <si>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</si>
  <si>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</si>
  <si>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</si>
  <si>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</si>
  <si>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</si>
  <si>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</si>
  <si>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</si>
  <si>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</si>
  <si>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</si>
  <si>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</si>
  <si>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</si>
  <si>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</si>
  <si>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</si>
  <si>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</si>
  <si>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</si>
  <si>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</si>
  <si>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</si>
  <si>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</si>
  <si>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</si>
  <si>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</si>
  <si>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</si>
  <si>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</si>
  <si>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</si>
  <si>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</si>
  <si>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</si>
  <si>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</si>
  <si>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</si>
  <si>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</si>
  <si>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</si>
  <si>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</si>
  <si>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</si>
  <si>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</si>
  <si>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</si>
  <si>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</si>
  <si>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</si>
  <si>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</si>
  <si>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</si>
  <si>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</si>
  <si>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</si>
  <si>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</si>
  <si>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</si>
  <si>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</si>
  <si>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</si>
  <si>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</si>
  <si>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</si>
  <si>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</si>
  <si>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</si>
  <si>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</si>
  <si>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</si>
  <si>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</si>
  <si>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</si>
  <si>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</si>
  <si>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</si>
  <si>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</si>
  <si>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</si>
  <si>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</si>
  <si>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</si>
  <si>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</si>
  <si>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</si>
  <si>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</si>
  <si>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</si>
  <si>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</si>
  <si>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</si>
  <si>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</si>
  <si>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</si>
  <si>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</si>
  <si>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</si>
  <si>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</si>
  <si>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</si>
  <si>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</si>
  <si>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</si>
  <si>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</si>
  <si>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</si>
  <si>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</si>
  <si>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</si>
  <si>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</si>
  <si>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</si>
  <si>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</si>
  <si>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</si>
  <si>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</si>
  <si>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</si>
  <si>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</si>
  <si>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</si>
  <si>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</si>
  <si>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</si>
  <si>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</si>
  <si>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</si>
  <si>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</si>
  <si>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</si>
  <si>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</si>
  <si>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</si>
  <si>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</si>
  <si>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</si>
  <si>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</si>
  <si>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</si>
  <si>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</si>
  <si>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</si>
  <si>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</si>
  <si>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</si>
  <si>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</si>
  <si>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</si>
  <si>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</si>
  <si>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</si>
  <si>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</si>
  <si>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</si>
  <si>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</si>
  <si>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</si>
  <si>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</si>
  <si>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</si>
  <si>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</si>
  <si>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</si>
  <si>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</si>
  <si>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</si>
  <si>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</si>
  <si>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</si>
  <si>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</si>
  <si>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</si>
  <si>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</si>
  <si>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</si>
  <si>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</si>
  <si>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</si>
  <si>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</si>
  <si>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</si>
  <si>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</si>
  <si>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</si>
  <si>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</si>
  <si>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</si>
  <si>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</si>
  <si>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</si>
  <si>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</si>
  <si>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</si>
  <si>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</si>
  <si>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</si>
  <si>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</si>
  <si>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</si>
  <si>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</si>
  <si>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</si>
  <si>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</si>
  <si>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</si>
  <si>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</si>
  <si>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</si>
  <si>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</si>
  <si>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</si>
  <si>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</si>
  <si>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</si>
  <si>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</si>
  <si>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</si>
  <si>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</si>
  <si>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</si>
  <si>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</si>
  <si>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</si>
  <si>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</si>
  <si>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</si>
  <si>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</si>
  <si>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</si>
  <si>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</si>
  <si>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</si>
  <si>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</si>
  <si>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</si>
  <si>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</si>
  <si>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</si>
  <si>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</si>
  <si>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</si>
  <si>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</si>
  <si>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</si>
  <si>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</si>
  <si>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</si>
  <si>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</si>
  <si>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</si>
  <si>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</si>
  <si>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</si>
  <si>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</si>
  <si>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</si>
  <si>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</si>
  <si>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</si>
  <si>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</si>
  <si>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</si>
  <si>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</si>
  <si>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</si>
  <si>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</si>
  <si>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</si>
  <si>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</si>
  <si>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</si>
  <si>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</si>
  <si>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</si>
  <si>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</si>
  <si>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</si>
  <si>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</si>
  <si>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</si>
  <si>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</si>
  <si>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</si>
  <si>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</si>
  <si>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</si>
  <si>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</si>
  <si>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</si>
  <si>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</si>
  <si>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</si>
  <si>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</si>
  <si>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</si>
  <si>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</si>
  <si>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</si>
  <si>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</si>
  <si>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</si>
  <si>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</si>
  <si>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</si>
  <si>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</si>
  <si>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</si>
  <si>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</si>
  <si>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</si>
  <si>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</si>
  <si>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</si>
  <si>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</si>
  <si>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</si>
  <si>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</si>
  <si>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</si>
  <si>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</si>
  <si>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</si>
  <si>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</si>
  <si>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</si>
  <si>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</si>
  <si>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</si>
  <si>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</si>
  <si>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</si>
  <si>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</si>
  <si>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</si>
  <si>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</si>
  <si>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</si>
  <si>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</si>
  <si>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</si>
  <si>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</si>
  <si>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</si>
  <si>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</si>
  <si>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</si>
  <si>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</si>
  <si>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</si>
  <si>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</si>
  <si>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</si>
  <si>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</si>
  <si>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</si>
  <si>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</si>
  <si>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</si>
  <si>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</si>
  <si>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</si>
  <si>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</si>
  <si>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</si>
  <si>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</si>
  <si>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</si>
  <si>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</si>
  <si>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</si>
  <si>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</si>
  <si>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</si>
  <si>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</si>
  <si>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</si>
  <si>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</si>
  <si>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</si>
  <si>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</si>
  <si>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</si>
  <si>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</si>
  <si>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</si>
  <si>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</si>
  <si>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</si>
  <si>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</si>
  <si>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</si>
  <si>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</si>
  <si>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</si>
  <si>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</si>
  <si>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</si>
  <si>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</si>
  <si>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</si>
  <si>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</si>
  <si>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</si>
  <si>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</si>
  <si>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</si>
  <si>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</si>
  <si>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</si>
  <si>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</si>
  <si>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</si>
  <si>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</si>
  <si>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</si>
  <si>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</si>
  <si>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</si>
  <si>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</si>
  <si>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</si>
  <si>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</si>
  <si>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</si>
  <si>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</si>
  <si>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</si>
  <si>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</si>
  <si>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</si>
  <si>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</si>
  <si>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</si>
  <si>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</si>
  <si>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</si>
  <si>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</si>
  <si>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</si>
  <si>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</si>
  <si>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</si>
  <si>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</si>
  <si>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</si>
  <si>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</si>
  <si>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</si>
  <si>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</si>
  <si>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</si>
  <si>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</si>
  <si>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</si>
  <si>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</si>
  <si>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</si>
  <si>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</si>
  <si>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</si>
  <si>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</si>
  <si>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</si>
  <si>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</si>
  <si>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</si>
  <si>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</si>
  <si>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</si>
  <si>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</si>
  <si>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</si>
  <si>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</si>
  <si>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</si>
  <si>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</si>
  <si>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</si>
  <si>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</si>
  <si>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</si>
  <si>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</si>
  <si>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</si>
  <si>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</si>
  <si>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</si>
  <si>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</si>
  <si>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</si>
  <si>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</si>
  <si>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</si>
  <si>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</si>
  <si>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</si>
  <si>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</si>
  <si>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</si>
  <si>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</si>
  <si>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</si>
  <si>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</si>
  <si>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</si>
  <si>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</si>
  <si>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</si>
  <si>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</si>
  <si>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</si>
  <si>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</si>
  <si>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</si>
  <si>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</si>
  <si>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</si>
  <si>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</si>
  <si>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</si>
  <si>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</si>
  <si>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</si>
  <si>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</si>
  <si>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</si>
  <si>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</si>
  <si>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</si>
  <si>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</si>
  <si>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</si>
  <si>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</si>
  <si>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</si>
  <si>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</si>
  <si>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</si>
  <si>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</si>
  <si>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</si>
  <si>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</si>
  <si>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</si>
  <si>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</si>
  <si>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</si>
  <si>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</si>
  <si>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</si>
  <si>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</si>
  <si>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</si>
  <si>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</si>
  <si>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</si>
  <si>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</si>
  <si>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</si>
  <si>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</si>
  <si>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</si>
  <si>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</si>
  <si>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</si>
  <si>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</si>
  <si>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</si>
  <si>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</si>
  <si>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</si>
  <si>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</si>
  <si>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</si>
  <si>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</si>
  <si>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</si>
  <si>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</si>
  <si>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</si>
  <si>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</si>
  <si>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</si>
  <si>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</si>
  <si>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</si>
  <si>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</si>
  <si>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</si>
  <si>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</si>
  <si>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</si>
  <si>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</si>
  <si>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</si>
  <si>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</si>
  <si>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</si>
  <si>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</si>
  <si>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</si>
  <si>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</si>
  <si>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</si>
  <si>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</si>
  <si>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</si>
  <si>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</si>
  <si>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</si>
  <si>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</si>
  <si>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</si>
  <si>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</si>
  <si>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</si>
  <si>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</si>
  <si>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</si>
  <si>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</si>
  <si>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</si>
  <si>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</si>
  <si>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</si>
  <si>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</si>
  <si>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</si>
  <si>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</si>
  <si>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</si>
  <si>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</si>
  <si>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</si>
  <si>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</si>
  <si>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</si>
  <si>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</si>
  <si>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</si>
  <si>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</si>
  <si>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</si>
  <si>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</si>
  <si>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</si>
  <si>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</si>
  <si>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</si>
  <si>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</si>
  <si>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</si>
  <si>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</si>
  <si>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</si>
  <si>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</si>
  <si>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</si>
  <si>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</si>
  <si>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</si>
  <si>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</si>
  <si>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</si>
  <si>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</si>
  <si>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</si>
  <si>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</si>
  <si>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</si>
  <si>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</si>
  <si>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</si>
  <si>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</si>
  <si>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</si>
  <si>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</si>
  <si>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</si>
  <si>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</si>
  <si>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</si>
  <si>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</si>
  <si>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</si>
  <si>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</si>
  <si>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</si>
  <si>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</si>
  <si>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</si>
  <si>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</si>
  <si>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</si>
  <si>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</si>
  <si>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</si>
  <si>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</si>
  <si>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</si>
  <si>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</si>
  <si>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</si>
  <si>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</si>
  <si>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</si>
  <si>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</si>
  <si>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</si>
  <si>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</si>
  <si>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</si>
  <si>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</si>
  <si>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</si>
  <si>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</si>
  <si>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</si>
  <si>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</si>
  <si>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</si>
  <si>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</si>
  <si>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</si>
  <si>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</si>
  <si>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</si>
  <si>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</si>
  <si>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</si>
  <si>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</si>
  <si>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</si>
  <si>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</si>
  <si>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</si>
  <si>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</si>
  <si>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</si>
  <si>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</si>
  <si>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</si>
  <si>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</si>
  <si>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</si>
  <si>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</si>
  <si>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</si>
  <si>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</si>
  <si>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</si>
  <si>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</si>
  <si>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</si>
  <si>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</si>
  <si>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</si>
  <si>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</si>
  <si>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</si>
  <si>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</si>
  <si>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</si>
  <si>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</si>
  <si>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</si>
  <si>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</si>
  <si>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</si>
  <si>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</si>
  <si>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</si>
  <si>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</si>
  <si>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</si>
  <si>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</si>
  <si>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</si>
  <si>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</si>
  <si>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</si>
  <si>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</si>
  <si>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</si>
  <si>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</si>
  <si>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</si>
  <si>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</si>
  <si>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</si>
  <si>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</si>
  <si>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</si>
  <si>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</si>
  <si>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</si>
  <si>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</si>
  <si>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</si>
  <si>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</si>
  <si>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</si>
  <si>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</si>
  <si>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</si>
  <si>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</si>
  <si>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</si>
  <si>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</si>
  <si>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</si>
  <si>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</si>
  <si>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</si>
  <si>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</si>
  <si>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</si>
  <si>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</si>
  <si>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</si>
  <si>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</si>
  <si>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</si>
  <si>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</si>
  <si>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</si>
  <si>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</si>
  <si>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</si>
  <si>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</si>
  <si>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</si>
  <si>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</si>
  <si>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</si>
  <si>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</si>
  <si>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</si>
  <si>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</si>
  <si>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</si>
  <si>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</si>
  <si>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</si>
  <si>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</si>
  <si>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</si>
  <si>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</si>
  <si>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</si>
  <si>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</si>
  <si>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</si>
  <si>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</si>
  <si>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</si>
  <si>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</si>
  <si>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</si>
  <si>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</si>
  <si>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</si>
  <si>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</si>
  <si>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</si>
  <si>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</si>
  <si>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</si>
  <si>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</si>
  <si>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</si>
  <si>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</si>
  <si>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</si>
  <si>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</si>
  <si>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</si>
  <si>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</si>
  <si>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</si>
  <si>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</si>
  <si>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</si>
  <si>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</si>
  <si>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</si>
  <si>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</si>
  <si>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</si>
  <si>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</si>
  <si>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</si>
  <si>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</si>
  <si>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</si>
  <si>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</si>
  <si>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</si>
  <si>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</si>
  <si>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</si>
  <si>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</si>
  <si>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</si>
  <si>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</si>
  <si>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</si>
  <si>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</si>
  <si>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</si>
  <si>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</si>
  <si>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</si>
  <si>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</si>
  <si>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</si>
  <si>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</si>
  <si>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</si>
  <si>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</si>
  <si>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</si>
  <si>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</si>
  <si>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</si>
  <si>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</si>
  <si>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</si>
  <si>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</si>
  <si>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</si>
  <si>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</si>
  <si>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</si>
  <si>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</si>
  <si>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</si>
  <si>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</si>
  <si>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</si>
  <si>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</si>
  <si>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</si>
  <si>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</si>
  <si>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</si>
  <si>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</si>
  <si>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</si>
  <si>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</si>
  <si>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</si>
  <si>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</si>
  <si>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</si>
  <si>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</si>
  <si>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</si>
  <si>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</si>
  <si>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</si>
  <si>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</si>
  <si>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</si>
  <si>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</si>
  <si>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</si>
  <si>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</si>
  <si>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</si>
  <si>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</si>
  <si>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</si>
  <si>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</si>
  <si>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</si>
  <si>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</si>
  <si>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</si>
  <si>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</si>
  <si>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</si>
  <si>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</si>
  <si>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</si>
  <si>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</si>
  <si>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</si>
  <si>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</si>
  <si>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</si>
  <si>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</si>
  <si>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</si>
  <si>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</si>
  <si>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</si>
  <si>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</si>
  <si>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</si>
  <si>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</si>
  <si>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</si>
  <si>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</si>
  <si>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</si>
  <si>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</si>
  <si>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</si>
  <si>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</si>
  <si>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</si>
  <si>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</si>
  <si>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</si>
  <si>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</si>
  <si>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</si>
  <si>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</si>
  <si>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</si>
  <si>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</si>
  <si>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</si>
  <si>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</si>
  <si>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</si>
  <si>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</si>
  <si>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</si>
  <si>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</si>
  <si>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</si>
  <si>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</si>
  <si>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</si>
  <si>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</si>
  <si>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</si>
  <si>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</si>
  <si>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</si>
  <si>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</si>
  <si>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</si>
  <si>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</si>
  <si>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</si>
  <si>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</si>
  <si>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</si>
  <si>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</si>
  <si>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</si>
  <si>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</si>
  <si>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</si>
  <si>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</si>
  <si>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</si>
  <si>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</si>
  <si>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</si>
  <si>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</si>
  <si>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</si>
  <si>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</si>
  <si>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</si>
  <si>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</si>
  <si>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</si>
  <si>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</si>
  <si>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</si>
  <si>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</si>
  <si>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</si>
  <si>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</si>
  <si>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</si>
  <si>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</si>
  <si>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</si>
  <si>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</si>
  <si>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</si>
  <si>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</si>
  <si>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</si>
  <si>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</si>
  <si>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</si>
  <si>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</si>
  <si>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</si>
  <si>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</si>
  <si>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</si>
  <si>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</si>
  <si>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</si>
  <si>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</si>
  <si>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</si>
  <si>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</si>
  <si>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</si>
  <si>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</si>
  <si>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</si>
  <si>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</si>
  <si>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</si>
  <si>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</si>
  <si>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</si>
  <si>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</si>
  <si>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</si>
  <si>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</si>
  <si>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</si>
  <si>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</si>
  <si>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</si>
  <si>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</si>
  <si>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</si>
  <si>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</si>
  <si>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</si>
  <si>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</si>
  <si>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</si>
  <si>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</si>
  <si>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</si>
  <si>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</si>
  <si>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</si>
  <si>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</si>
  <si>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</si>
  <si>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</si>
  <si>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</si>
  <si>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</si>
  <si>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</si>
  <si>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</si>
  <si>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</si>
  <si>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</si>
  <si>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</si>
  <si>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</si>
  <si>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</si>
  <si>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</si>
  <si>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</si>
  <si>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</si>
  <si>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</si>
  <si>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</si>
  <si>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</si>
  <si>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</si>
  <si>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</si>
  <si>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</si>
  <si>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</si>
  <si>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</si>
  <si>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</si>
  <si>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</si>
  <si>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</si>
  <si>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</si>
  <si>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</si>
  <si>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</si>
  <si>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</si>
  <si>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</si>
  <si>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</si>
  <si>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</si>
  <si>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</si>
  <si>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</si>
  <si>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</si>
  <si>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</si>
  <si>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</si>
  <si>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</si>
  <si>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</si>
  <si>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</si>
  <si>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</si>
  <si>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</si>
  <si>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</si>
  <si>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</si>
  <si>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</si>
  <si>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</si>
  <si>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</si>
  <si>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</si>
  <si>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</si>
  <si>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</si>
  <si>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</si>
  <si>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</si>
  <si>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</si>
  <si>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</si>
  <si>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</si>
  <si>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</si>
  <si>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</si>
  <si>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</si>
  <si>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</si>
  <si>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</si>
  <si>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</si>
  <si>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</si>
  <si>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</si>
  <si>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</si>
  <si>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</si>
  <si>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</si>
  <si>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</si>
  <si>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</si>
  <si>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</si>
  <si>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</si>
  <si>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</si>
  <si>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</si>
  <si>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</si>
  <si>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</si>
  <si>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</si>
  <si>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</si>
  <si>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</si>
  <si>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</si>
  <si>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</si>
  <si>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</si>
  <si>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</si>
  <si>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</si>
  <si>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</si>
  <si>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</si>
  <si>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</si>
  <si>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</si>
  <si>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</si>
  <si>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</si>
  <si>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</si>
  <si>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</si>
  <si>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</si>
  <si>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</si>
  <si>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</si>
  <si>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</si>
  <si>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</si>
  <si>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</si>
  <si>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</si>
  <si>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</si>
  <si>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</si>
  <si>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</si>
  <si>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</si>
  <si>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</si>
  <si>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</si>
  <si>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</si>
  <si>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</si>
  <si>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</si>
  <si>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</si>
  <si>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</si>
  <si>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</si>
  <si>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</si>
  <si>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</si>
  <si>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</si>
  <si>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</si>
  <si>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</si>
  <si>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</si>
  <si>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</si>
  <si>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</si>
  <si>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</si>
  <si>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</si>
  <si>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</si>
  <si>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</si>
  <si>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</si>
  <si>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</si>
  <si>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</si>
  <si>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</si>
  <si>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</si>
  <si>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</si>
  <si>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</si>
  <si>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</si>
  <si>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</si>
  <si>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</si>
  <si>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</si>
  <si>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</si>
  <si>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</si>
  <si>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</si>
  <si>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</si>
  <si>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</si>
  <si>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</si>
  <si>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</si>
  <si>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</si>
  <si>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</si>
  <si>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</si>
  <si>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</si>
  <si>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</si>
  <si>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</si>
  <si>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</si>
  <si>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</si>
  <si>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</si>
  <si>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</si>
  <si>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</si>
  <si>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</si>
  <si>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</si>
  <si>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</si>
  <si>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</si>
  <si>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</si>
  <si>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</si>
  <si>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</si>
  <si>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</si>
  <si>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</si>
  <si>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</si>
  <si>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</si>
  <si>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</si>
  <si>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</si>
  <si>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</si>
  <si>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</si>
  <si>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</si>
  <si>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</si>
  <si>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</si>
  <si>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</si>
  <si>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</si>
  <si>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</si>
  <si>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</si>
  <si>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</si>
  <si>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</si>
  <si>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</si>
  <si>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</si>
  <si>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</si>
  <si>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</si>
  <si>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</si>
  <si>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</si>
  <si>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</si>
  <si>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</si>
  <si>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</si>
  <si>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</si>
  <si>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</si>
  <si>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</si>
  <si>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</si>
  <si>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</si>
  <si>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</si>
  <si>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</si>
  <si>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</si>
  <si>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</si>
  <si>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</si>
  <si>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</si>
  <si>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</si>
  <si>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</si>
  <si>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</si>
  <si>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</si>
  <si>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</si>
  <si>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</si>
  <si>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</si>
  <si>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</si>
  <si>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</si>
  <si>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</si>
  <si>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</si>
  <si>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</si>
  <si>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</si>
  <si>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</si>
  <si>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</si>
  <si>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</si>
  <si>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</si>
  <si>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</si>
  <si>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</si>
  <si>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</si>
  <si>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</si>
  <si>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</si>
  <si>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</si>
  <si>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</si>
  <si>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</si>
  <si>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</si>
  <si>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</si>
  <si>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</si>
  <si>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</si>
  <si>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</si>
  <si>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</si>
  <si>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</si>
  <si>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</si>
  <si>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</si>
  <si>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</si>
  <si>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</si>
  <si>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</si>
  <si>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</si>
  <si>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</si>
  <si>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</si>
  <si>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</si>
  <si>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</si>
  <si>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</si>
  <si>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</si>
  <si>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</si>
  <si>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</si>
  <si>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</si>
  <si>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</si>
  <si>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</si>
  <si>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</si>
  <si>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</si>
  <si>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</si>
  <si>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</si>
  <si>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</si>
  <si>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</si>
  <si>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</si>
  <si>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</si>
  <si>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</si>
  <si>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</si>
  <si>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</si>
  <si>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</si>
  <si>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</si>
  <si>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</si>
  <si>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</si>
  <si>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</si>
  <si>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</si>
  <si>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</si>
  <si>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</si>
  <si>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</si>
  <si>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</si>
  <si>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</si>
  <si>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</si>
  <si>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</si>
  <si>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</si>
  <si>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</si>
  <si>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</si>
  <si>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</si>
  <si>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</si>
  <si>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</si>
  <si>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</si>
  <si>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</si>
  <si>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</si>
  <si>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</si>
  <si>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</si>
  <si>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</si>
  <si>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</si>
  <si>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</si>
  <si>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</si>
  <si>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</si>
  <si>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</si>
  <si>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</si>
  <si>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</si>
  <si>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</si>
  <si>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</si>
  <si>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</si>
  <si>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</si>
  <si>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</si>
  <si>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</si>
  <si>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</si>
  <si>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</si>
  <si>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</si>
  <si>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</si>
  <si>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</si>
  <si>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</si>
  <si>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</si>
  <si>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</si>
  <si>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</si>
  <si>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</si>
  <si>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</si>
  <si>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</si>
  <si>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</si>
  <si>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</si>
  <si>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</si>
  <si>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</si>
  <si>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</si>
  <si>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</si>
  <si>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</si>
  <si>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</si>
  <si>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</si>
  <si>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</si>
  <si>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</si>
  <si>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</si>
  <si>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</si>
  <si>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</si>
  <si>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</si>
  <si>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</si>
  <si>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</si>
  <si>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</si>
  <si>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</si>
  <si>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</si>
  <si>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</si>
  <si>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</si>
  <si>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</si>
  <si>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</si>
  <si>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</si>
  <si>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</si>
  <si>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</si>
  <si>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</si>
  <si>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</si>
  <si>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</si>
  <si>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</si>
  <si>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</si>
  <si>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</si>
  <si>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</si>
  <si>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</si>
  <si>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</si>
  <si>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</si>
  <si>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</si>
  <si>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</si>
  <si>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</si>
  <si>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</si>
  <si>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</si>
  <si>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</si>
  <si>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</si>
  <si>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</si>
  <si>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</si>
  <si>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</si>
  <si>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</si>
  <si>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</si>
  <si>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</si>
  <si>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</si>
  <si>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</si>
  <si>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</si>
  <si>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</si>
  <si>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</si>
  <si>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</si>
  <si>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</si>
  <si>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</si>
  <si>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</si>
  <si>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</si>
  <si>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</si>
  <si>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</si>
  <si>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</si>
  <si>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</si>
  <si>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</si>
  <si>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</si>
  <si>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</si>
  <si>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</si>
  <si>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</si>
  <si>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</si>
  <si>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</si>
  <si>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</si>
  <si>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</si>
  <si>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</si>
  <si>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</si>
  <si>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</si>
  <si>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</si>
  <si>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</si>
  <si>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</si>
  <si>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</si>
  <si>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</si>
  <si>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</si>
  <si>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</si>
  <si>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</si>
  <si>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</si>
  <si>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</si>
  <si>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</si>
  <si>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</si>
  <si>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</si>
  <si>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</si>
  <si>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</si>
  <si>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</si>
  <si>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</si>
  <si>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</si>
  <si>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</si>
  <si>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</si>
  <si>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</si>
  <si>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</si>
  <si>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</si>
  <si>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</si>
  <si>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</si>
  <si>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</si>
  <si>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</si>
  <si>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</si>
  <si>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</si>
  <si>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</si>
  <si>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</si>
  <si>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</si>
  <si>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</si>
  <si>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</si>
  <si>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</si>
  <si>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</si>
  <si>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</si>
  <si>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</si>
  <si>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</si>
  <si>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</si>
  <si>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</si>
  <si>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</si>
  <si>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</si>
  <si>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</si>
  <si>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</si>
  <si>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</si>
  <si>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</si>
  <si>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</si>
  <si>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</si>
  <si>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</si>
  <si>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</si>
  <si>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</si>
  <si>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</si>
  <si>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</si>
  <si>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</si>
  <si>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</si>
  <si>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</si>
  <si>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</si>
  <si>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</si>
  <si>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</si>
  <si>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</si>
  <si>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</si>
  <si>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</si>
  <si>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</si>
  <si>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</si>
  <si>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</si>
  <si>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</si>
  <si>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</si>
  <si>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</si>
  <si>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</si>
  <si>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</si>
  <si>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</si>
  <si>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</si>
  <si>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</si>
  <si>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</si>
  <si>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</si>
  <si>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</si>
  <si>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</si>
  <si>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</si>
  <si>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</si>
  <si>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</si>
  <si>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</si>
  <si>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</si>
  <si>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</si>
  <si>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</si>
  <si>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</si>
  <si>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</si>
  <si>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</si>
  <si>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</si>
  <si>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</si>
  <si>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</si>
  <si>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</si>
  <si>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</si>
  <si>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</si>
  <si>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</si>
  <si>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</si>
  <si>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</si>
  <si>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</si>
  <si>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</si>
  <si>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</si>
  <si>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</si>
  <si>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</si>
  <si>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</si>
  <si>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</si>
  <si>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</si>
  <si>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</si>
  <si>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</si>
  <si>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</si>
  <si>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</si>
  <si>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</si>
  <si>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</si>
  <si>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</si>
  <si>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</si>
  <si>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</si>
  <si>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</si>
  <si>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</si>
  <si>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</si>
  <si>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</si>
  <si>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</si>
  <si>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</si>
  <si>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</si>
  <si>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</si>
  <si>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</si>
  <si>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</si>
  <si>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</si>
  <si>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</si>
  <si>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</si>
  <si>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</si>
  <si>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</si>
  <si>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</si>
  <si>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</si>
  <si>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</si>
  <si>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</si>
  <si>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</si>
  <si>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</si>
  <si>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</si>
  <si>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</si>
  <si>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</si>
  <si>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</si>
  <si>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</si>
  <si>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</si>
  <si>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</si>
  <si>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</si>
  <si>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</si>
  <si>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</si>
  <si>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</si>
  <si>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</si>
  <si>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</si>
  <si>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</si>
  <si>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</si>
  <si>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</si>
  <si>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</si>
  <si>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</si>
  <si>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</si>
  <si>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</si>
  <si>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</si>
  <si>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</si>
  <si>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</si>
  <si>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</si>
  <si>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</si>
  <si>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</si>
  <si>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</si>
  <si>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</si>
  <si>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</si>
  <si>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</si>
  <si>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</si>
  <si>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</si>
  <si>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</si>
  <si>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</si>
  <si>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</si>
  <si>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</si>
  <si>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</si>
  <si>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</si>
  <si>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</si>
  <si>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</si>
  <si>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</si>
  <si>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</si>
  <si>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</si>
  <si>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</si>
  <si>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</si>
  <si>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</si>
  <si>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</si>
  <si>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</si>
  <si>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</si>
  <si>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</si>
  <si>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</si>
  <si>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</si>
  <si>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</si>
  <si>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</si>
  <si>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</si>
  <si>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</si>
  <si>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</si>
  <si>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</si>
  <si>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</si>
  <si>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</si>
  <si>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</si>
  <si>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</si>
  <si>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</si>
  <si>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</si>
  <si>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</si>
  <si>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</si>
  <si>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</si>
  <si>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</si>
  <si>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</si>
  <si>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</si>
  <si>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</si>
  <si>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</si>
  <si>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</si>
  <si>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</si>
  <si>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</si>
  <si>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</si>
  <si>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</si>
  <si>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</si>
  <si>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</si>
  <si>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</si>
  <si>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</si>
  <si>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</si>
  <si>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</si>
  <si>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</si>
  <si>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</si>
  <si>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</si>
  <si>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</si>
  <si>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</si>
  <si>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</si>
  <si>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</si>
  <si>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</si>
  <si>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</si>
  <si>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</si>
  <si>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</si>
  <si>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</si>
  <si>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</si>
  <si>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</si>
  <si>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</si>
  <si>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</si>
  <si>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</si>
  <si>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</si>
  <si>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</si>
  <si>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</si>
  <si>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</si>
  <si>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</si>
  <si>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</si>
  <si>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</si>
  <si>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</si>
  <si>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</si>
  <si>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</si>
  <si>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</si>
  <si>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</si>
  <si>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</si>
  <si>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</si>
  <si>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</si>
  <si>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</si>
  <si>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</si>
  <si>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</si>
  <si>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</si>
  <si>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</si>
  <si>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</si>
  <si>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</si>
  <si>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</si>
  <si>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</si>
  <si>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</si>
  <si>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</si>
  <si>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</si>
  <si>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</si>
  <si>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</si>
  <si>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</si>
  <si>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</si>
  <si>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</si>
  <si>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</si>
  <si>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</si>
  <si>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</si>
  <si>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</si>
  <si>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</si>
  <si>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</si>
  <si>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</si>
  <si>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</si>
  <si>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</si>
  <si>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</si>
  <si>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</si>
  <si>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</si>
  <si>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</si>
  <si>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</si>
  <si>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</si>
  <si>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</si>
  <si>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</si>
  <si>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</si>
  <si>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</si>
  <si>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</si>
  <si>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</si>
  <si>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</si>
  <si>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</si>
  <si>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</si>
  <si>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</si>
  <si>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</si>
  <si>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</si>
  <si>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</si>
  <si>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</si>
  <si>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</si>
  <si>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</si>
  <si>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</si>
  <si>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</si>
  <si>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</si>
  <si>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</si>
  <si>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</si>
  <si>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</si>
  <si>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</si>
  <si>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</si>
  <si>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</si>
  <si>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</si>
  <si>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</si>
  <si>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</si>
  <si>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</si>
  <si>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</si>
  <si>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</si>
  <si>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</si>
  <si>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</si>
  <si>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</si>
  <si>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</si>
  <si>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</si>
  <si>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</si>
  <si>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</si>
  <si>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</si>
  <si>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</si>
  <si>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</si>
  <si>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</si>
  <si>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</si>
  <si>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</si>
  <si>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</si>
  <si>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</si>
  <si>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</si>
  <si>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</si>
  <si>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</si>
  <si>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</si>
  <si>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</si>
  <si>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</si>
  <si>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</si>
  <si>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</si>
  <si>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</si>
  <si>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</si>
  <si>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</si>
  <si>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</si>
  <si>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</si>
  <si>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</si>
  <si>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</si>
  <si>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</si>
  <si>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</si>
  <si>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</si>
  <si>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</si>
  <si>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</si>
  <si>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</si>
  <si>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</si>
  <si>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</si>
  <si>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</si>
  <si>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</si>
  <si>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</si>
  <si>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</si>
  <si>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</si>
  <si>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</si>
  <si>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</si>
  <si>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</si>
  <si>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</si>
  <si>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</si>
  <si>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</si>
  <si>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</si>
  <si>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</si>
  <si>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</si>
  <si>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</si>
  <si>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</si>
  <si>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</si>
  <si>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</si>
  <si>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</si>
  <si>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</si>
  <si>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</si>
  <si>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</si>
  <si>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</si>
  <si>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</si>
  <si>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</si>
  <si>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</si>
  <si>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</si>
  <si>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</si>
  <si>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</si>
  <si>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</si>
  <si>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</si>
  <si>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</si>
  <si>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</si>
  <si>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</si>
  <si>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</si>
  <si>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</si>
  <si>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</si>
  <si>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</si>
  <si>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</si>
  <si>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</si>
  <si>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</si>
  <si>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</si>
  <si>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</si>
  <si>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</si>
  <si>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</si>
  <si>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</si>
  <si>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</si>
  <si>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</si>
  <si>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</si>
  <si>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</si>
  <si>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</si>
  <si>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</si>
  <si>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</si>
  <si>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</si>
  <si>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</si>
  <si>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</si>
  <si>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</si>
  <si>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</si>
  <si>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</si>
  <si>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</si>
  <si>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</si>
  <si>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</si>
  <si>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</si>
  <si>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</si>
  <si>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</si>
  <si>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</si>
  <si>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</si>
  <si>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</si>
  <si>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</si>
  <si>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</si>
  <si>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</si>
  <si>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</si>
  <si>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</si>
  <si>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</si>
  <si>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</si>
  <si>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</si>
  <si>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</si>
  <si>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</si>
  <si>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</si>
  <si>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</si>
  <si>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</si>
  <si>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</si>
  <si>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</si>
  <si>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</si>
  <si>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</si>
  <si>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</si>
  <si>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</si>
  <si>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</si>
  <si>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</si>
  <si>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</si>
  <si>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</si>
  <si>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</si>
  <si>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</si>
  <si>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</si>
  <si>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</si>
  <si>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</si>
  <si>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</si>
  <si>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</si>
  <si>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</si>
  <si>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</si>
  <si>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</si>
  <si>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</si>
  <si>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</si>
  <si>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</si>
  <si>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</si>
  <si>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</si>
  <si>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</si>
  <si>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</si>
  <si>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</si>
  <si>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</si>
  <si>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</si>
  <si>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</si>
  <si>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</si>
  <si>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</si>
  <si>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</si>
  <si>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</si>
  <si>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</si>
  <si>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</si>
  <si>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</si>
  <si>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</si>
  <si>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</si>
  <si>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</si>
  <si>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</si>
  <si>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</si>
  <si>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</si>
  <si>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</si>
  <si>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</si>
  <si>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</si>
  <si>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</si>
  <si>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</si>
  <si>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</si>
  <si>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</si>
  <si>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</si>
  <si>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</si>
  <si>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</si>
  <si>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</si>
  <si>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</si>
  <si>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</si>
  <si>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</si>
  <si>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</si>
  <si>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</si>
  <si>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</si>
  <si>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</si>
  <si>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</si>
  <si>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</si>
  <si>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</si>
  <si>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</si>
  <si>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</si>
  <si>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</si>
  <si>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</si>
  <si>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</si>
  <si>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</si>
  <si>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</si>
  <si>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</si>
  <si>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</si>
  <si>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</si>
  <si>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</si>
  <si>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</si>
  <si>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</si>
  <si>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</si>
  <si>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</si>
  <si>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</si>
  <si>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</si>
  <si>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</si>
  <si>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</si>
  <si>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</si>
  <si>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</si>
  <si>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</si>
  <si>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</si>
  <si>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</si>
  <si>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</si>
  <si>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</si>
  <si>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</si>
  <si>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</si>
  <si>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</si>
  <si>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</si>
  <si>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</si>
  <si>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</si>
  <si>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</si>
  <si>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</si>
  <si>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</si>
  <si>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</si>
  <si>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</si>
  <si>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</si>
  <si>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</si>
  <si>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</si>
  <si>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</si>
  <si>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</si>
  <si>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</si>
  <si>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</si>
  <si>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</si>
  <si>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</si>
  <si>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</si>
  <si>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</si>
  <si>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</si>
  <si>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</si>
  <si>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</si>
  <si>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</si>
  <si>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</si>
  <si>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</si>
  <si>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</si>
  <si>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</si>
  <si>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</si>
  <si>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</si>
  <si>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</si>
  <si>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</si>
  <si>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</si>
  <si>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</si>
  <si>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</si>
  <si>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</si>
  <si>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</si>
  <si>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</si>
  <si>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</si>
  <si>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</si>
  <si>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</si>
  <si>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</si>
  <si>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</si>
  <si>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</si>
  <si>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</si>
  <si>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</si>
  <si>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</si>
  <si>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</si>
  <si>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</si>
  <si>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</si>
  <si>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</si>
  <si>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</si>
  <si>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</si>
  <si>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</si>
  <si>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</si>
  <si>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</si>
  <si>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</si>
  <si>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</si>
  <si>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</si>
  <si>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</si>
  <si>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</si>
  <si>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</si>
  <si>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</si>
  <si>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</si>
  <si>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</si>
  <si>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</si>
  <si>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</si>
  <si>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</si>
  <si>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</si>
  <si>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</si>
  <si>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</si>
  <si>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</si>
  <si>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</si>
  <si>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</si>
  <si>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</si>
  <si>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</si>
  <si>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</si>
  <si>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</si>
  <si>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</si>
  <si>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</si>
  <si>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</si>
  <si>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</si>
  <si>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</si>
  <si>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</si>
  <si>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</si>
  <si>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</si>
  <si>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</si>
  <si>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</si>
  <si>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</si>
  <si>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</si>
  <si>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</si>
  <si>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</si>
  <si>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</si>
  <si>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</si>
  <si>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</si>
  <si>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</si>
  <si>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</si>
  <si>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</si>
  <si>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</si>
  <si>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</si>
  <si>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</si>
  <si>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</si>
  <si>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</si>
  <si>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</si>
  <si>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</si>
  <si>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</si>
  <si>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</si>
  <si>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</si>
  <si>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</si>
  <si>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</si>
  <si>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</si>
  <si>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</si>
  <si>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</si>
  <si>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</si>
  <si>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</si>
  <si>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</si>
  <si>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</si>
  <si>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</si>
  <si>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</si>
  <si>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</si>
  <si>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</si>
  <si>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</si>
  <si>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</si>
  <si>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</si>
  <si>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</si>
  <si>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</si>
  <si>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</si>
  <si>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</si>
  <si>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</si>
  <si>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</si>
  <si>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</si>
  <si>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</si>
  <si>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</si>
  <si>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</si>
  <si>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</si>
  <si>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</si>
  <si>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</si>
  <si>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</si>
  <si>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</si>
  <si>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</si>
  <si>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</si>
  <si>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</si>
  <si>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</si>
  <si>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</si>
  <si>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</si>
  <si>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</si>
  <si>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</si>
  <si>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</si>
  <si>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</si>
  <si>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</si>
  <si>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</si>
  <si>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</si>
  <si>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</si>
  <si>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</si>
  <si>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</si>
  <si>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</si>
  <si>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</si>
  <si>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</si>
  <si>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</si>
  <si>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</si>
  <si>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</si>
  <si>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</si>
  <si>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</si>
  <si>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</si>
  <si>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</si>
  <si>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</si>
  <si>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</si>
  <si>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</si>
  <si>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</si>
  <si>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</si>
  <si>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</si>
  <si>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</si>
  <si>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</si>
  <si>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</si>
  <si>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</si>
  <si>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</si>
  <si>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</si>
  <si>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</si>
  <si>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</si>
  <si>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</si>
  <si>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</si>
  <si>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</si>
  <si>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</si>
  <si>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</si>
  <si>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</si>
  <si>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</si>
  <si>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</si>
  <si>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</si>
  <si>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</si>
  <si>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</si>
  <si>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</si>
  <si>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</si>
  <si>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</si>
  <si>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</si>
  <si>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</si>
  <si>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</si>
  <si>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</si>
  <si>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</si>
  <si>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</si>
  <si>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</si>
  <si>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</si>
  <si>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</si>
  <si>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</si>
  <si>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</si>
  <si>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</si>
  <si>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</si>
  <si>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</si>
  <si>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</si>
  <si>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</si>
  <si>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</si>
  <si>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</si>
  <si>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</si>
  <si>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</si>
  <si>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</si>
  <si>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</si>
  <si>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</si>
  <si>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</si>
  <si>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</si>
  <si>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</si>
  <si>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</si>
  <si>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</si>
  <si>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</si>
  <si>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</si>
  <si>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</si>
  <si>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</si>
  <si>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</si>
  <si>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</si>
  <si>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</si>
  <si>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</si>
  <si>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</si>
  <si>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</si>
  <si>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</si>
  <si>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</si>
  <si>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</si>
  <si>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</si>
  <si>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</si>
  <si>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</si>
  <si>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</si>
  <si>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</si>
  <si>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</si>
  <si>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</si>
  <si>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</si>
  <si>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</si>
  <si>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</si>
  <si>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</si>
  <si>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</si>
  <si>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</si>
  <si>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</si>
  <si>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</si>
  <si>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</si>
  <si>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</si>
  <si>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</si>
  <si>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</si>
  <si>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</si>
  <si>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</si>
  <si>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</si>
  <si>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</si>
  <si>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</si>
  <si>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</si>
  <si>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</si>
  <si>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</si>
  <si>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</si>
  <si>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</si>
  <si>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</si>
  <si>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</si>
  <si>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</si>
  <si>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</si>
  <si>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</si>
  <si>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</si>
  <si>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</si>
  <si>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</si>
  <si>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</si>
  <si>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</si>
  <si>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</si>
  <si>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</si>
  <si>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</si>
  <si>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</si>
  <si>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</si>
  <si>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</si>
  <si>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</si>
  <si>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</si>
  <si>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</si>
  <si>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</si>
  <si>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</si>
  <si>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</si>
  <si>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</si>
  <si>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</si>
  <si>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</si>
  <si>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</si>
  <si>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</si>
  <si>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</si>
  <si>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</si>
  <si>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</si>
  <si>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</si>
  <si>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</si>
  <si>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</si>
  <si>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</si>
  <si>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</si>
  <si>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</si>
  <si>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</si>
  <si>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</si>
  <si>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</si>
  <si>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</si>
  <si>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</si>
  <si>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</si>
  <si>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</si>
  <si>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</si>
  <si>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</si>
  <si>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</si>
  <si>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</si>
  <si>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</si>
  <si>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</si>
  <si>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</si>
  <si>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</si>
  <si>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</si>
  <si>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</si>
  <si>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</si>
  <si>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</si>
  <si>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</si>
  <si>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</si>
  <si>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</si>
  <si>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</si>
  <si>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</si>
  <si>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</si>
  <si>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</si>
  <si>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</si>
  <si>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</si>
  <si>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</si>
  <si>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</si>
  <si>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</si>
  <si>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</si>
  <si>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</si>
  <si>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</si>
  <si>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</si>
  <si>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</si>
  <si>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</si>
  <si>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</si>
  <si>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</si>
  <si>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</si>
  <si>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</si>
  <si>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</si>
  <si>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</si>
  <si>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</si>
  <si>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</si>
  <si>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</si>
  <si>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</si>
  <si>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</si>
  <si>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</si>
  <si>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</si>
  <si>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</si>
  <si>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</si>
  <si>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</si>
  <si>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</si>
  <si>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</si>
  <si>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</si>
  <si>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</si>
  <si>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</si>
  <si>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</si>
  <si>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</si>
  <si>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</si>
  <si>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</si>
  <si>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</si>
  <si>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</si>
  <si>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</si>
  <si>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</si>
  <si>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</si>
  <si>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</si>
  <si>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</si>
  <si>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</si>
  <si>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</si>
  <si>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</si>
  <si>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</si>
  <si>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</si>
  <si>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</si>
  <si>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</si>
  <si>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</si>
  <si>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</si>
  <si>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</si>
  <si>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</si>
  <si>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</si>
  <si>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</si>
  <si>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</si>
  <si>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</si>
  <si>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</si>
  <si>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</si>
  <si>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</si>
  <si>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</si>
  <si>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</si>
  <si>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</si>
  <si>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</si>
  <si>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</si>
  <si>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</si>
  <si>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</si>
  <si>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</si>
  <si>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</si>
  <si>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</si>
  <si>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</si>
  <si>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</si>
  <si>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</si>
  <si>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</si>
  <si>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</si>
  <si>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</si>
  <si>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</si>
  <si>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</si>
  <si>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</si>
  <si>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</si>
  <si>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</si>
  <si>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</si>
  <si>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</si>
  <si>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</si>
  <si>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</si>
  <si>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</si>
  <si>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</si>
  <si>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</si>
  <si>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</si>
  <si>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</si>
  <si>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</si>
  <si>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</si>
  <si>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</si>
  <si>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</si>
  <si>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</si>
  <si>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</si>
  <si>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</si>
  <si>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</si>
  <si>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</si>
  <si>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</si>
  <si>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</si>
  <si>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</si>
  <si>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</si>
  <si>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</si>
  <si>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</si>
  <si>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</si>
  <si>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</si>
  <si>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</si>
  <si>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</si>
  <si>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</si>
  <si>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</si>
  <si>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</si>
  <si>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</si>
  <si>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</si>
  <si>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</si>
  <si>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</si>
  <si>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</si>
  <si>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</si>
  <si>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</si>
  <si>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</si>
  <si>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</si>
  <si>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</si>
  <si>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</si>
  <si>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</si>
  <si>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</si>
  <si>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</si>
  <si>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</si>
  <si>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</si>
  <si>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</si>
  <si>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</si>
  <si>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</si>
  <si>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</si>
  <si>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</si>
  <si>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</si>
  <si>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</si>
  <si>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</si>
  <si>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</si>
  <si>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</si>
  <si>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</si>
  <si>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</si>
  <si>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</si>
  <si>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</si>
  <si>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</si>
  <si>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</si>
  <si>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</si>
  <si>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</si>
  <si>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</si>
  <si>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</si>
  <si>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</si>
  <si>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</si>
  <si>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</si>
  <si>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</si>
  <si>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</si>
  <si>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</si>
  <si>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</si>
  <si>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</si>
  <si>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</si>
  <si>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</si>
  <si>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</si>
  <si>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</si>
  <si>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</si>
  <si>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</si>
  <si>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</si>
  <si>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</si>
  <si>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</si>
  <si>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</si>
  <si>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</si>
  <si>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</si>
  <si>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</si>
  <si>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</si>
  <si>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</si>
  <si>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</si>
  <si>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</si>
  <si>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</si>
  <si>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</si>
  <si>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</si>
  <si>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</si>
  <si>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</si>
  <si>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</si>
  <si>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</si>
  <si>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</si>
  <si>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</si>
  <si>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</si>
  <si>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</si>
  <si>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</si>
  <si>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</si>
  <si>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</si>
  <si>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</si>
  <si>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</si>
  <si>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</si>
  <si>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</si>
  <si>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</si>
  <si>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</si>
  <si>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</si>
  <si>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</si>
  <si>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</si>
  <si>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</si>
  <si>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</si>
  <si>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</si>
  <si>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</si>
  <si>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</si>
  <si>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</si>
  <si>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</si>
  <si>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</si>
  <si>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</si>
  <si>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</si>
  <si>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</si>
  <si>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</si>
  <si>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</si>
  <si>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</si>
  <si>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</si>
  <si>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</si>
  <si>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</si>
  <si>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</si>
  <si>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</si>
  <si>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</si>
  <si>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</si>
  <si>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</si>
  <si>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</si>
  <si>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</si>
  <si>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</si>
  <si>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</si>
  <si>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</si>
  <si>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</si>
  <si>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</si>
  <si>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</si>
  <si>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</si>
  <si>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</si>
  <si>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</si>
  <si>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</si>
  <si>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</si>
  <si>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</si>
  <si>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</si>
  <si>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</si>
  <si>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</si>
  <si>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</si>
  <si>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</si>
  <si>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</si>
  <si>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</si>
  <si>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</si>
  <si>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</si>
  <si>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</si>
  <si>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</si>
  <si>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</si>
  <si>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</si>
  <si>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</si>
  <si>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</si>
  <si>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</si>
  <si>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</si>
  <si>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</si>
  <si>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</si>
  <si>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</si>
  <si>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</si>
  <si>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</si>
  <si>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</si>
  <si>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</si>
  <si>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</si>
  <si>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</si>
  <si>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</si>
  <si>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</si>
  <si>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</si>
  <si>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</si>
  <si>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</si>
  <si>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</si>
  <si>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</si>
  <si>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</si>
  <si>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</si>
  <si>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</si>
  <si>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</si>
  <si>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</si>
  <si>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</si>
  <si>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</si>
  <si>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</si>
  <si>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</si>
  <si>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</si>
  <si>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</si>
  <si>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</si>
  <si>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</si>
  <si>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</si>
  <si>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</si>
  <si>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</si>
  <si>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</si>
  <si>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</si>
  <si>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</si>
  <si>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</si>
  <si>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</si>
  <si>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</si>
  <si>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</si>
  <si>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</si>
  <si>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</si>
  <si>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</si>
  <si>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</si>
  <si>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</si>
  <si>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</si>
  <si>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</si>
  <si>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</si>
  <si>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</si>
  <si>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</si>
  <si>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</si>
  <si>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</si>
  <si>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</si>
  <si>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</si>
  <si>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</si>
  <si>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</si>
  <si>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</si>
  <si>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</si>
  <si>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</si>
  <si>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</si>
  <si>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</si>
  <si>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</si>
  <si>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</si>
  <si>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</si>
  <si>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</si>
  <si>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</si>
  <si>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</si>
  <si>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</si>
  <si>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</si>
  <si>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</si>
  <si>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</si>
  <si>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</si>
  <si>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</si>
  <si>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</si>
  <si>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</si>
  <si>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</si>
  <si>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</si>
  <si>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</si>
  <si>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</si>
  <si>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</si>
  <si>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</si>
  <si>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</si>
  <si>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</si>
  <si>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</si>
  <si>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</si>
  <si>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</si>
  <si>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</si>
  <si>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</si>
  <si>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</si>
  <si>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</si>
  <si>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</si>
  <si>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</si>
  <si>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</si>
  <si>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</si>
  <si>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</si>
  <si>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</si>
  <si>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</si>
  <si>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</si>
  <si>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</si>
  <si>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</si>
  <si>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</si>
  <si>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</si>
  <si>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</si>
  <si>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</si>
  <si>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</si>
  <si>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</si>
  <si>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</si>
  <si>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</si>
  <si>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</si>
  <si>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</si>
  <si>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</si>
  <si>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</si>
  <si>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</si>
  <si>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</si>
  <si>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</si>
  <si>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</si>
  <si>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</si>
  <si>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</si>
  <si>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</si>
  <si>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</si>
  <si>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</si>
  <si>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</si>
  <si>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</si>
  <si>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</si>
  <si>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</si>
  <si>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</si>
  <si>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</si>
  <si>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</si>
  <si>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</si>
  <si>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</si>
  <si>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</si>
  <si>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</si>
  <si>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</si>
  <si>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</si>
  <si>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</si>
  <si>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</si>
  <si>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</si>
  <si>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</si>
  <si>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</si>
  <si>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</si>
  <si>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</si>
  <si>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</si>
  <si>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</si>
  <si>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</si>
  <si>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</si>
  <si>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</si>
  <si>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</si>
  <si>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</si>
  <si>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</si>
  <si>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</si>
  <si>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</si>
  <si>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</si>
  <si>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</si>
  <si>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</si>
  <si>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</si>
  <si>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</si>
  <si>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</si>
  <si>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</si>
  <si>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</si>
  <si>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</si>
  <si>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</si>
  <si>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</si>
  <si>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</si>
  <si>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</si>
  <si>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</si>
  <si>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</si>
  <si>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</si>
  <si>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</si>
  <si>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</si>
  <si>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</si>
  <si>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</si>
  <si>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</si>
  <si>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</si>
  <si>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</si>
  <si>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</si>
  <si>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</si>
  <si>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</si>
  <si>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</si>
  <si>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</si>
  <si>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</si>
  <si>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</si>
  <si>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</si>
  <si>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</si>
  <si>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</si>
  <si>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</si>
  <si>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</si>
  <si>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</si>
  <si>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</si>
  <si>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</si>
  <si>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</si>
  <si>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</si>
  <si>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</si>
  <si>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</si>
  <si>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</si>
  <si>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</si>
  <si>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</si>
  <si>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</si>
  <si>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</si>
  <si>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</si>
  <si>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</si>
  <si>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</si>
  <si>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</si>
  <si>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</si>
  <si>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</si>
  <si>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</si>
  <si>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</si>
  <si>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</si>
  <si>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</si>
  <si>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</si>
  <si>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</si>
  <si>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</si>
  <si>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</si>
  <si>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</si>
  <si>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</si>
  <si>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</si>
  <si>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</si>
  <si>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</si>
  <si>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</si>
  <si>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</si>
  <si>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</si>
  <si>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</si>
  <si>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</si>
  <si>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</si>
  <si>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</si>
  <si>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</si>
  <si>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</si>
  <si>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</si>
  <si>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</si>
  <si>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</si>
  <si>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</si>
  <si>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</si>
  <si>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</si>
  <si>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</si>
  <si>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</si>
  <si>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</si>
  <si>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</si>
  <si>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</si>
  <si>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</si>
  <si>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</si>
  <si>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</si>
  <si>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</si>
  <si>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</si>
  <si>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</si>
  <si>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</si>
  <si>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</si>
  <si>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</si>
  <si>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</si>
  <si>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</si>
  <si>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</si>
  <si>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</si>
  <si>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</si>
  <si>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</si>
  <si>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</si>
  <si>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</si>
  <si>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</si>
  <si>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</si>
  <si>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</si>
  <si>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</si>
  <si>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</si>
  <si>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</si>
  <si>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</si>
  <si>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</si>
  <si>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</si>
  <si>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</si>
  <si>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</si>
  <si>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</si>
  <si>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</si>
  <si>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</si>
  <si>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</si>
  <si>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</si>
  <si>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</si>
  <si>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</si>
  <si>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</si>
  <si>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</si>
  <si>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</si>
  <si>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</si>
  <si>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</si>
  <si>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</si>
  <si>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</si>
  <si>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</si>
  <si>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</si>
  <si>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</si>
  <si>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</si>
  <si>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</si>
  <si>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</si>
  <si>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</si>
  <si>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</si>
  <si>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</si>
  <si>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</si>
  <si>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</si>
  <si>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</si>
  <si>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</si>
  <si>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</si>
  <si>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</si>
  <si>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</si>
  <si>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</si>
  <si>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</si>
  <si>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</si>
  <si>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</si>
  <si>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</si>
  <si>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</si>
  <si>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</si>
  <si>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</si>
  <si>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</si>
  <si>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</si>
  <si>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</si>
  <si>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</si>
  <si>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</si>
  <si>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</si>
  <si>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</si>
  <si>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</si>
  <si>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</si>
  <si>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</si>
  <si>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</si>
  <si>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</si>
  <si>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</si>
  <si>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</si>
  <si>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</si>
  <si>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</si>
  <si>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</si>
  <si>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</si>
  <si>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</si>
  <si>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</si>
  <si>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</si>
  <si>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</si>
  <si>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</si>
  <si>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</si>
  <si>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</si>
  <si>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</si>
  <si>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</si>
  <si>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</si>
  <si>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</si>
  <si>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</si>
  <si>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</si>
  <si>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</si>
  <si>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</si>
  <si>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</si>
  <si>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</si>
  <si>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</si>
  <si>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</si>
  <si>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</si>
  <si>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</si>
  <si>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</si>
  <si>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</si>
  <si>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</si>
  <si>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</si>
  <si>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</si>
  <si>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</si>
  <si>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</si>
  <si>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</si>
  <si>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</si>
  <si>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</si>
  <si>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</si>
  <si>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</si>
  <si>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</si>
  <si>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</si>
  <si>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</si>
  <si>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</si>
  <si>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</si>
  <si>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</si>
  <si>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</si>
  <si>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</si>
  <si>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</si>
  <si>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</si>
  <si>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</si>
  <si>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</si>
  <si>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</si>
  <si>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</si>
  <si>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</si>
  <si>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</si>
  <si>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</si>
  <si>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</si>
  <si>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</si>
  <si>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</si>
  <si>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</si>
  <si>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</si>
  <si>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</si>
  <si>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</si>
  <si>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</si>
  <si>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</si>
  <si>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</si>
  <si>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</si>
  <si>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</si>
  <si>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</si>
  <si>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</si>
  <si>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</si>
  <si>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</si>
  <si>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</si>
  <si>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</si>
  <si>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</si>
  <si>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</si>
  <si>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</si>
  <si>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</si>
  <si>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</si>
  <si>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</si>
  <si>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</si>
  <si>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</si>
  <si>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</si>
  <si>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</si>
  <si>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</si>
  <si>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</si>
  <si>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</si>
  <si>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</si>
  <si>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</si>
  <si>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</si>
  <si>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</si>
  <si>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</si>
  <si>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</si>
  <si>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</si>
  <si>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</si>
  <si>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</si>
  <si>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</si>
  <si>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</si>
  <si>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</si>
  <si>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</si>
  <si>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</si>
  <si>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</si>
  <si>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</si>
  <si>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</si>
  <si>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</si>
  <si>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</si>
  <si>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</si>
  <si>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</si>
  <si>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</si>
  <si>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</si>
  <si>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</si>
  <si>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</si>
  <si>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</si>
  <si>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</si>
  <si>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</si>
  <si>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</si>
  <si>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</si>
  <si>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</si>
  <si>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</si>
  <si>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</si>
  <si>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</si>
  <si>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</si>
  <si>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</si>
  <si>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</si>
  <si>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</si>
  <si>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</si>
  <si>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</si>
  <si>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</si>
  <si>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</si>
  <si>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</si>
  <si>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</si>
  <si>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</si>
  <si>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</si>
  <si>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</si>
  <si>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</si>
  <si>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</si>
  <si>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</si>
  <si>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</si>
  <si>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</si>
  <si>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</si>
  <si>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</si>
  <si>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</si>
  <si>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</si>
  <si>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</si>
  <si>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</si>
  <si>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</si>
  <si>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</si>
  <si>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</si>
  <si>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</si>
  <si>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</si>
  <si>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</si>
  <si>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</si>
  <si>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</si>
  <si>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</si>
  <si>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</si>
  <si>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</si>
  <si>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</si>
  <si>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</si>
  <si>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</si>
  <si>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</si>
  <si>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</si>
  <si>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</si>
  <si>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</si>
  <si>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</si>
  <si>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</si>
  <si>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</si>
  <si>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</si>
  <si>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</si>
  <si>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</si>
  <si>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</si>
  <si>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</si>
  <si>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</si>
  <si>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</si>
  <si>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</si>
  <si>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</si>
  <si>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</si>
  <si>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</si>
  <si>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</si>
  <si>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</si>
  <si>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</si>
  <si>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</si>
  <si>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</si>
  <si>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</si>
  <si>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</si>
  <si>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</si>
  <si>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</si>
  <si>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</si>
  <si>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</si>
  <si>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</si>
  <si>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</si>
  <si>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</si>
  <si>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</si>
  <si>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</si>
  <si>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</si>
  <si>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</si>
  <si>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</si>
  <si>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</si>
  <si>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</si>
  <si>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</si>
  <si>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</si>
  <si>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</si>
  <si>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</si>
  <si>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</si>
  <si>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</si>
  <si>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</si>
  <si>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</si>
  <si>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</si>
  <si>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</si>
  <si>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</si>
  <si>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</si>
  <si>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</si>
  <si>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</si>
  <si>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</si>
  <si>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</si>
  <si>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</si>
  <si>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</si>
  <si>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</si>
  <si>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</si>
  <si>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</si>
  <si>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</si>
  <si>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</si>
  <si>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</si>
  <si>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</si>
  <si>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</si>
  <si>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</si>
  <si>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</si>
  <si>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</si>
  <si>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</si>
  <si>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</si>
  <si>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</si>
  <si>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</si>
  <si>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</si>
  <si>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</si>
  <si>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</si>
  <si>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</si>
  <si>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</si>
  <si>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</si>
  <si>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</si>
  <si>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</si>
  <si>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</si>
  <si>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</si>
  <si>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</si>
  <si>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</si>
  <si>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</si>
  <si>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</si>
  <si>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</si>
  <si>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</si>
  <si>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</si>
  <si>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</si>
  <si>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</si>
  <si>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</si>
  <si>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</si>
  <si>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</si>
  <si>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</si>
  <si>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</si>
  <si>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</si>
  <si>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</si>
  <si>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</si>
  <si>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</si>
  <si>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</si>
  <si>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</si>
  <si>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</si>
  <si>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</si>
  <si>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</si>
  <si>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</si>
  <si>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</si>
  <si>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</si>
  <si>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</si>
  <si>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</si>
  <si>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</si>
  <si>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</si>
  <si>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</si>
  <si>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</si>
  <si>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</si>
  <si>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</si>
  <si>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</si>
  <si>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</si>
  <si>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</si>
  <si>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</si>
  <si>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</si>
  <si>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</si>
  <si>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</si>
  <si>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</si>
  <si>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</si>
  <si>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</si>
  <si>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</si>
  <si>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</si>
  <si>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</si>
  <si>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</si>
  <si>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</si>
  <si>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</si>
  <si>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</si>
  <si>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</si>
  <si>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</si>
  <si>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</si>
  <si>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</si>
  <si>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</si>
  <si>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</si>
  <si>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</si>
  <si>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</si>
  <si>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</si>
  <si>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</si>
  <si>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</si>
  <si>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</si>
  <si>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</si>
  <si>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</si>
  <si>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</si>
  <si>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</si>
  <si>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</si>
  <si>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</si>
  <si>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</si>
  <si>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</si>
  <si>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</si>
  <si>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</si>
  <si>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</si>
  <si>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</si>
  <si>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</si>
  <si>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</si>
  <si>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</si>
  <si>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</si>
  <si>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</si>
  <si>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</si>
  <si>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</si>
  <si>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</si>
  <si>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</si>
  <si>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</si>
  <si>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</si>
  <si>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</si>
  <si>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</si>
  <si>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</si>
  <si>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</si>
  <si>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</si>
  <si>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</si>
  <si>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</si>
  <si>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</si>
  <si>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</si>
  <si>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</si>
  <si>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</si>
  <si>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</si>
  <si>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</si>
  <si>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</si>
  <si>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</si>
  <si>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</si>
  <si>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</si>
  <si>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</si>
  <si>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</si>
  <si>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</si>
  <si>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</si>
  <si>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</si>
  <si>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</si>
  <si>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</si>
  <si>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</si>
  <si>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</si>
  <si>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</si>
  <si>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</si>
  <si>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</si>
  <si>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</si>
  <si>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</si>
  <si>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</si>
  <si>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</si>
  <si>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</si>
  <si>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</si>
  <si>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</si>
  <si>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</si>
  <si>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</si>
  <si>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</si>
  <si>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</si>
  <si>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</si>
  <si>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</si>
  <si>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</si>
  <si>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</si>
  <si>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</si>
  <si>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</si>
  <si>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</si>
  <si>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</si>
  <si>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</si>
  <si>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</si>
  <si>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</si>
  <si>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</si>
  <si>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</si>
  <si>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</si>
  <si>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</si>
  <si>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</si>
  <si>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</si>
  <si>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</si>
  <si>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</si>
  <si>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</si>
  <si>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</si>
  <si>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</si>
  <si>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</si>
  <si>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</si>
  <si>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</si>
  <si>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</si>
  <si>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</si>
  <si>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</si>
  <si>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</si>
  <si>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</si>
  <si>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</si>
  <si>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</si>
  <si>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</si>
  <si>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</si>
  <si>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</si>
  <si>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</si>
  <si>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</si>
  <si>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</si>
  <si>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</si>
  <si>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</si>
  <si>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</si>
  <si>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</si>
  <si>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</si>
  <si>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</si>
  <si>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</si>
  <si>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</si>
  <si>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</si>
  <si>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</si>
  <si>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</si>
  <si>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</si>
  <si>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</si>
  <si>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</si>
  <si>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</si>
  <si>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</si>
  <si>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</si>
  <si>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</si>
  <si>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</si>
  <si>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</si>
  <si>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</si>
  <si>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</si>
  <si>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</si>
  <si>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</si>
  <si>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</si>
  <si>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</si>
  <si>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</si>
  <si>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</si>
  <si>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</si>
  <si>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</si>
  <si>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</si>
  <si>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</si>
  <si>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</si>
  <si>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</si>
  <si>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</si>
  <si>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</si>
  <si>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</si>
  <si>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</si>
  <si>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</si>
  <si>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</si>
  <si>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</si>
  <si>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</si>
  <si>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</si>
  <si>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</si>
  <si>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</si>
  <si>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</si>
  <si>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</si>
  <si>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</si>
  <si>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</si>
  <si>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</si>
  <si>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</si>
  <si>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</si>
  <si>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</si>
  <si>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</si>
  <si>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</si>
  <si>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</si>
  <si>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</si>
  <si>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</si>
  <si>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</si>
  <si>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</si>
  <si>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</si>
  <si>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</si>
  <si>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</si>
  <si>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</si>
  <si>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</si>
  <si>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</si>
  <si>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</si>
  <si>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</si>
  <si>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</si>
  <si>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</si>
  <si>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</si>
  <si>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</si>
  <si>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</si>
  <si>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</si>
  <si>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</si>
  <si>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</si>
  <si>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</si>
  <si>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</si>
  <si>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</si>
  <si>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</si>
  <si>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</si>
  <si>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</si>
  <si>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</si>
  <si>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</si>
  <si>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</si>
  <si>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</si>
  <si>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</si>
  <si>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</si>
  <si>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</si>
  <si>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</si>
  <si>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</si>
  <si>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</si>
  <si>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</si>
  <si>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</si>
  <si>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</si>
  <si>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</si>
  <si>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</si>
  <si>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</si>
  <si>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</si>
  <si>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</si>
  <si>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</si>
  <si>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</si>
  <si>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</si>
  <si>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</si>
  <si>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</si>
  <si>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</si>
  <si>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</si>
  <si>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</si>
  <si>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</si>
  <si>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</si>
  <si>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</si>
  <si>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</si>
  <si>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</si>
  <si>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</si>
  <si>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</si>
  <si>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</si>
  <si>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</si>
  <si>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</si>
  <si>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</si>
  <si>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</si>
  <si>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</si>
  <si>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</si>
  <si>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</si>
  <si>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</si>
  <si>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</si>
  <si>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</si>
  <si>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</si>
  <si>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</si>
  <si>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</si>
  <si>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</si>
  <si>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</si>
  <si>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</si>
  <si>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</si>
  <si>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</si>
  <si>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</si>
  <si>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</si>
  <si>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</si>
  <si>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</si>
  <si>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</si>
  <si>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</si>
  <si>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</si>
  <si>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</si>
  <si>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</si>
  <si>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</si>
  <si>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</si>
  <si>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</si>
  <si>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</si>
  <si>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</si>
  <si>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</si>
  <si>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</si>
  <si>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</si>
  <si>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</si>
  <si>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</si>
  <si>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</si>
  <si>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</si>
  <si>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</si>
  <si>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</si>
  <si>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</si>
  <si>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</si>
  <si>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</si>
  <si>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</si>
  <si>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</si>
  <si>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</si>
  <si>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</si>
  <si>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</si>
  <si>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</si>
  <si>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</si>
  <si>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</si>
  <si>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</si>
  <si>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</si>
  <si>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</si>
  <si>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</si>
  <si>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</si>
  <si>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</si>
  <si>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</si>
  <si>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</si>
  <si>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</si>
  <si>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</si>
  <si>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</si>
  <si>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</si>
  <si>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</si>
  <si>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</si>
  <si>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</si>
  <si>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</si>
  <si>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</si>
  <si>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</si>
  <si>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</si>
  <si>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</si>
  <si>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</si>
  <si>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</si>
  <si>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</si>
  <si>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</si>
  <si>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</si>
  <si>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</si>
  <si>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</si>
  <si>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</si>
  <si>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</si>
  <si>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</si>
  <si>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</si>
  <si>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</si>
  <si>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</si>
  <si>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</si>
  <si>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</si>
  <si>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</si>
  <si>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</si>
  <si>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</si>
  <si>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</si>
  <si>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</si>
  <si>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</si>
  <si>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</si>
  <si>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</si>
  <si>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</si>
  <si>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</si>
  <si>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</si>
  <si>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</si>
  <si>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</si>
  <si>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</si>
  <si>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</si>
  <si>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</si>
  <si>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</si>
  <si>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</si>
  <si>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</si>
  <si>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</si>
  <si>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</si>
  <si>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</si>
  <si>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</si>
  <si>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</si>
  <si>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</si>
  <si>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</si>
  <si>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</si>
  <si>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</si>
  <si>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</si>
  <si>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</si>
  <si>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</si>
  <si>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</si>
  <si>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</si>
  <si>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</si>
  <si>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</si>
  <si>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</si>
  <si>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</si>
  <si>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</si>
  <si>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</si>
  <si>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</si>
  <si>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</si>
  <si>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</si>
  <si>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</si>
  <si>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</si>
  <si>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</si>
  <si>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</si>
  <si>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</si>
  <si>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</si>
  <si>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</si>
  <si>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</si>
  <si>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</si>
  <si>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</si>
  <si>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</si>
  <si>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</si>
  <si>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</si>
  <si>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</si>
  <si>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</si>
  <si>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</si>
  <si>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</si>
  <si>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</si>
  <si>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</si>
  <si>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</si>
  <si>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</si>
  <si>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</si>
  <si>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</si>
  <si>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</si>
  <si>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</si>
  <si>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</si>
  <si>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</si>
  <si>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</si>
  <si>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</si>
  <si>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</si>
  <si>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</si>
  <si>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</si>
  <si>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</si>
  <si>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</si>
  <si>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</si>
  <si>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</si>
  <si>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</si>
  <si>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</si>
  <si>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</si>
  <si>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</si>
  <si>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</si>
  <si>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</si>
  <si>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</si>
  <si>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</si>
  <si>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</si>
  <si>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</si>
  <si>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</si>
  <si>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</si>
  <si>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</si>
  <si>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</si>
  <si>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</si>
  <si>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</si>
  <si>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</si>
  <si>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</si>
  <si>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</si>
  <si>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</si>
  <si>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</si>
  <si>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</si>
  <si>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</si>
  <si>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</si>
  <si>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</si>
  <si>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</si>
  <si>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</si>
  <si>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</si>
  <si>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</si>
  <si>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</si>
  <si>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</si>
  <si>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</si>
  <si>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</si>
  <si>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</si>
  <si>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</si>
  <si>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</si>
  <si>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</si>
  <si>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</si>
  <si>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</si>
  <si>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</si>
  <si>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</si>
  <si>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</si>
  <si>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</si>
  <si>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</si>
  <si>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</si>
  <si>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</si>
  <si>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</si>
  <si>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</si>
  <si>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</si>
  <si>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</si>
  <si>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</si>
  <si>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</si>
  <si>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</si>
  <si>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</si>
  <si>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</si>
  <si>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</si>
  <si>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</si>
  <si>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</si>
  <si>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</si>
  <si>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</si>
  <si>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</si>
  <si>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</si>
  <si>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</si>
  <si>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</si>
  <si>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</si>
  <si>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</si>
  <si>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</si>
  <si>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</si>
  <si>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</si>
  <si>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</si>
  <si>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</si>
  <si>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</si>
  <si>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</si>
  <si>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</si>
  <si>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</si>
  <si>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</si>
  <si>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</si>
  <si>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</si>
  <si>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</si>
  <si>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</si>
  <si>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</si>
  <si>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</si>
  <si>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</si>
  <si>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</si>
  <si>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</si>
  <si>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</si>
  <si>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</si>
  <si>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</si>
  <si>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</si>
  <si>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</si>
  <si>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</si>
  <si>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</si>
  <si>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</si>
  <si>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</si>
  <si>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</si>
  <si>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</si>
  <si>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</si>
  <si>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</si>
  <si>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</si>
  <si>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</si>
  <si>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</si>
  <si>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</si>
  <si>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</si>
  <si>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</si>
  <si>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</si>
  <si>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</si>
  <si>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</si>
  <si>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</si>
  <si>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</si>
  <si>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</si>
  <si>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</si>
  <si>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</si>
  <si>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</si>
  <si>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</si>
  <si>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</si>
  <si>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</si>
  <si>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</si>
  <si>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</si>
  <si>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</si>
  <si>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</si>
  <si>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</si>
  <si>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</si>
  <si>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</si>
  <si>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</si>
  <si>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</si>
  <si>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</si>
  <si>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</si>
  <si>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</si>
  <si>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</si>
  <si>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</si>
  <si>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</si>
  <si>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</si>
  <si>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</si>
  <si>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</si>
  <si>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</si>
  <si>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</si>
  <si>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</si>
  <si>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</si>
  <si>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</si>
  <si>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</si>
  <si>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</si>
  <si>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</si>
  <si>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</si>
  <si>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</si>
  <si>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</si>
  <si>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</si>
  <si>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</si>
  <si>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</si>
  <si>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</si>
  <si>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</si>
  <si>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</si>
  <si>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</si>
  <si>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</si>
  <si>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</si>
  <si>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</si>
  <si>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</si>
  <si>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</si>
  <si>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</si>
  <si>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</si>
  <si>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</si>
  <si>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</si>
  <si>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</si>
  <si>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</si>
  <si>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</si>
  <si>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</si>
  <si>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</si>
  <si>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</si>
  <si>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</si>
  <si>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</si>
  <si>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</si>
  <si>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</si>
  <si>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</si>
  <si>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</si>
  <si>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</si>
  <si>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</si>
  <si>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</si>
  <si>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</si>
  <si>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</si>
  <si>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</si>
  <si>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</si>
  <si>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</si>
  <si>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</si>
  <si>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</si>
  <si>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</si>
  <si>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</si>
  <si>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</si>
  <si>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</si>
  <si>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</si>
  <si>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</si>
  <si>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</si>
  <si>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</si>
  <si>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</si>
  <si>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</si>
  <si>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</si>
  <si>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</si>
  <si>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</si>
  <si>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</si>
  <si>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</si>
  <si>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</si>
  <si>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</si>
  <si>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</si>
  <si>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</si>
  <si>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</si>
  <si>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</si>
  <si>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</si>
  <si>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</si>
  <si>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</si>
  <si>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</si>
  <si>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</si>
  <si>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</si>
  <si>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</si>
  <si>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</si>
  <si>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</si>
  <si>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</si>
  <si>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</si>
  <si>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</si>
  <si>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</si>
  <si>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</si>
  <si>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</si>
  <si>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</si>
  <si>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</si>
  <si>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</si>
  <si>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</si>
  <si>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</si>
  <si>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</si>
  <si>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</si>
  <si>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</si>
  <si>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</si>
  <si>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</si>
  <si>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</si>
  <si>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</si>
  <si>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</si>
  <si>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</si>
  <si>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</si>
  <si>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</si>
  <si>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</si>
  <si>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</si>
  <si>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</si>
  <si>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</si>
  <si>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</si>
  <si>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</si>
  <si>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</si>
  <si>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</si>
  <si>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</si>
  <si>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</si>
  <si>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</si>
  <si>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</si>
  <si>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</si>
  <si>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</si>
  <si>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</si>
  <si>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</si>
  <si>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</si>
  <si>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</si>
  <si>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</si>
  <si>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</si>
  <si>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</si>
  <si>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</si>
  <si>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</si>
  <si>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</si>
  <si>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</si>
  <si>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</si>
  <si>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</si>
  <si>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</si>
  <si>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</si>
  <si>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</si>
  <si>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</si>
  <si>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</si>
  <si>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</si>
  <si>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</si>
  <si>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</si>
  <si>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</si>
  <si>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</si>
  <si>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</si>
  <si>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</si>
  <si>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</si>
  <si>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</si>
  <si>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</si>
  <si>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</si>
  <si>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</si>
  <si>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</si>
  <si>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</si>
  <si>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</si>
  <si>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</si>
  <si>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</si>
  <si>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</si>
  <si>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</si>
  <si>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</si>
  <si>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</si>
  <si>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</si>
  <si>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</si>
  <si>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</si>
  <si>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</si>
  <si>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</si>
  <si>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</si>
  <si>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</si>
  <si>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</si>
  <si>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</si>
  <si>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</si>
  <si>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</si>
  <si>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</si>
  <si>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</si>
  <si>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</si>
  <si>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</si>
  <si>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</si>
  <si>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</si>
  <si>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</si>
  <si>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</si>
  <si>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</si>
  <si>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</si>
  <si>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</si>
  <si>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</si>
  <si>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</si>
  <si>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</si>
  <si>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</si>
  <si>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</si>
  <si>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</si>
  <si>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</si>
  <si>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</si>
  <si>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</si>
  <si>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</si>
  <si>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</si>
  <si>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</si>
  <si>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</si>
  <si>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</si>
  <si>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</si>
  <si>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</si>
  <si>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</si>
  <si>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</si>
  <si>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</si>
  <si>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</si>
  <si>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</si>
  <si>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</si>
  <si>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</si>
  <si>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</si>
  <si>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</si>
  <si>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</si>
  <si>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</si>
  <si>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</si>
  <si>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</si>
  <si>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</si>
  <si>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</si>
  <si>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</si>
  <si>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</si>
  <si>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</si>
  <si>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</si>
  <si>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</si>
  <si>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</si>
  <si>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</si>
  <si>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</si>
  <si>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</si>
  <si>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</si>
  <si>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</si>
  <si>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</si>
  <si>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</si>
  <si>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</si>
  <si>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</si>
  <si>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</si>
  <si>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</si>
  <si>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</si>
  <si>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</si>
  <si>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</si>
  <si>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</si>
  <si>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</si>
  <si>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</si>
  <si>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</si>
  <si>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</si>
  <si>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</si>
  <si>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</si>
  <si>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</si>
  <si>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</si>
  <si>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</si>
  <si>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</si>
  <si>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</si>
  <si>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</si>
  <si>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</si>
  <si>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</si>
  <si>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</si>
  <si>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</si>
  <si>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</si>
  <si>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</si>
  <si>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</si>
  <si>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</si>
  <si>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</si>
  <si>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</si>
  <si>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</si>
  <si>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</si>
  <si>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</si>
  <si>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</si>
  <si>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</si>
  <si>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</si>
  <si>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</si>
  <si>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</si>
  <si>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</si>
  <si>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</si>
  <si>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</si>
  <si>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</si>
  <si>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</si>
  <si>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</si>
  <si>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</si>
  <si>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</si>
  <si>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</si>
  <si>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</si>
  <si>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</si>
  <si>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</si>
  <si>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</si>
  <si>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</si>
  <si>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</si>
  <si>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</si>
  <si>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</si>
  <si>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</si>
  <si>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</si>
  <si>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</si>
  <si>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</si>
  <si>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</si>
  <si>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</si>
  <si>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</si>
  <si>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</si>
  <si>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</si>
  <si>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</si>
  <si>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</si>
  <si>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</si>
  <si>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</si>
  <si>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</si>
  <si>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</si>
  <si>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</si>
  <si>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</si>
  <si>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</si>
  <si>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</si>
  <si>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</si>
  <si>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</si>
  <si>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</si>
  <si>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</si>
  <si>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</si>
  <si>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</si>
  <si>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</si>
  <si>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</si>
  <si>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</si>
  <si>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</si>
  <si>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</si>
  <si>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</si>
  <si>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</si>
  <si>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</si>
  <si>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</si>
  <si>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</si>
  <si>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</si>
  <si>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</si>
  <si>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</si>
  <si>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</si>
  <si>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</si>
  <si>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</si>
  <si>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</si>
  <si>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</si>
  <si>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</si>
  <si>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</si>
  <si>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</si>
  <si>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</si>
  <si>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</si>
  <si>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</si>
  <si>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</si>
  <si>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</si>
  <si>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</si>
  <si>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</si>
  <si>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</si>
  <si>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</si>
  <si>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</si>
  <si>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</si>
  <si>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</si>
  <si>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</si>
  <si>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</si>
  <si>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</si>
  <si>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</si>
  <si>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</si>
  <si>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</si>
  <si>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</si>
  <si>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</si>
  <si>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</si>
  <si>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</si>
  <si>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</si>
  <si>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</si>
  <si>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</si>
  <si>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</si>
  <si>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</si>
  <si>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</si>
  <si>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</si>
  <si>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</si>
  <si>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</si>
  <si>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</si>
  <si>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</si>
  <si>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</si>
  <si>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</si>
  <si>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</si>
  <si>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</si>
  <si>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</si>
  <si>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</si>
  <si>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</si>
  <si>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</si>
  <si>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</si>
  <si>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</si>
  <si>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</si>
  <si>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</si>
  <si>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</si>
  <si>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</si>
  <si>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</si>
  <si>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</si>
  <si>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</si>
  <si>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</si>
  <si>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</si>
  <si>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</si>
  <si>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</si>
  <si>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</si>
  <si>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</si>
  <si>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</si>
  <si>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</si>
  <si>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</si>
  <si>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</si>
  <si>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</si>
  <si>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</si>
  <si>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</si>
  <si>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</si>
  <si>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</si>
  <si>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</si>
  <si>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</si>
  <si>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</si>
  <si>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</si>
  <si>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</si>
  <si>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</si>
  <si>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</si>
  <si>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</si>
  <si>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</si>
  <si>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</si>
  <si>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</si>
  <si>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</si>
  <si>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</si>
  <si>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</si>
  <si>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</si>
  <si>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</si>
  <si>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</si>
  <si>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</si>
  <si>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</si>
  <si>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</si>
  <si>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</si>
  <si>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</si>
  <si>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</si>
  <si>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</si>
  <si>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</si>
  <si>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</si>
  <si>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</si>
  <si>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</si>
  <si>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</si>
  <si>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</si>
  <si>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</si>
  <si>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</si>
  <si>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</si>
  <si>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</si>
  <si>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</si>
  <si>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</si>
  <si>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</si>
  <si>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</si>
  <si>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</si>
  <si>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</si>
  <si>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</si>
  <si>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</si>
  <si>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</si>
  <si>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</si>
  <si>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</si>
  <si>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</si>
  <si>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</si>
  <si>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</si>
  <si>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</si>
  <si>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</si>
  <si>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</si>
  <si>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</si>
  <si>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</si>
  <si>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</si>
  <si>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</si>
  <si>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</si>
  <si>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</si>
  <si>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</si>
  <si>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</si>
  <si>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</si>
  <si>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</si>
  <si>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</si>
  <si>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</si>
  <si>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</si>
  <si>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</si>
  <si>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</si>
  <si>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</si>
  <si>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</si>
  <si>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</si>
  <si>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</si>
  <si>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</si>
  <si>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</si>
  <si>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</si>
  <si>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</si>
  <si>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</si>
  <si>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</si>
  <si>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</si>
  <si>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</si>
  <si>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</si>
  <si>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</si>
  <si>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</si>
  <si>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</si>
  <si>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</si>
  <si>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</si>
  <si>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</si>
  <si>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</si>
  <si>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</si>
  <si>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</si>
  <si>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</si>
  <si>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</si>
  <si>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</si>
  <si>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</si>
  <si>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</si>
  <si>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</si>
  <si>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</si>
  <si>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</si>
  <si>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</si>
  <si>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</si>
  <si>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</si>
  <si>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</si>
  <si>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</si>
  <si>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</si>
  <si>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</si>
  <si>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</si>
  <si>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</si>
  <si>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</si>
  <si>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</si>
  <si>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</si>
  <si>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</si>
  <si>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</si>
  <si>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</si>
  <si>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</si>
  <si>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</si>
  <si>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</si>
  <si>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</si>
  <si>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</si>
  <si>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</si>
  <si>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</si>
  <si>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</si>
  <si>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</si>
  <si>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</si>
  <si>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</si>
  <si>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</si>
  <si>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</si>
  <si>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</si>
  <si>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</si>
  <si>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</si>
  <si>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</si>
  <si>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</si>
  <si>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</si>
  <si>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</si>
  <si>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</si>
  <si>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</si>
  <si>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</si>
  <si>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</si>
  <si>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</si>
  <si>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</si>
  <si>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</si>
  <si>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</si>
  <si>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</si>
  <si>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</si>
  <si>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</si>
  <si>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</si>
  <si>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</si>
  <si>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</si>
  <si>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</si>
  <si>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</si>
  <si>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</si>
  <si>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</si>
  <si>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</si>
  <si>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</si>
  <si>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</si>
  <si>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</si>
  <si>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</si>
  <si>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</si>
  <si>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</si>
  <si>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</si>
  <si>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</si>
  <si>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</si>
  <si>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</si>
  <si>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</si>
  <si>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</si>
  <si>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</si>
  <si>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</si>
  <si>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</si>
  <si>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</si>
  <si>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</si>
  <si>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</si>
  <si>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</si>
  <si>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</si>
  <si>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</si>
  <si>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</si>
  <si>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</si>
  <si>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</si>
  <si>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</si>
  <si>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</si>
  <si>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</si>
  <si>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</si>
  <si>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</si>
  <si>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</si>
  <si>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</si>
  <si>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</si>
  <si>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</si>
  <si>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</si>
  <si>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</si>
  <si>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</si>
  <si>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</si>
  <si>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</si>
  <si>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</si>
  <si>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</si>
  <si>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</si>
  <si>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</si>
  <si>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</si>
  <si>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</si>
  <si>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</si>
  <si>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</si>
  <si>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</si>
  <si>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</si>
  <si>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</si>
  <si>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</si>
  <si>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</si>
  <si>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</si>
  <si>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</si>
  <si>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</si>
  <si>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</si>
  <si>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</si>
  <si>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</si>
  <si>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</si>
  <si>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</si>
  <si>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</si>
  <si>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</si>
  <si>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</si>
  <si>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</si>
  <si>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</si>
  <si>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</si>
  <si>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</si>
  <si>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</si>
  <si>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</si>
  <si>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</si>
  <si>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</si>
  <si>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</si>
  <si>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</si>
  <si>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</si>
  <si>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</si>
  <si>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</si>
  <si>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</si>
  <si>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</si>
  <si>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</si>
  <si>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</si>
  <si>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</si>
  <si>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</si>
  <si>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</si>
  <si>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</si>
  <si>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</si>
  <si>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</si>
  <si>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</si>
  <si>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</si>
  <si>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</si>
  <si>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</si>
  <si>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</si>
  <si>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</si>
  <si>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</si>
  <si>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</si>
  <si>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</si>
  <si>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</si>
  <si>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</si>
  <si>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</si>
  <si>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</si>
  <si>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</si>
  <si>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</si>
  <si>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</si>
  <si>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</si>
  <si>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</si>
  <si>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</si>
  <si>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</si>
  <si>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</si>
  <si>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</si>
  <si>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</si>
  <si>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</si>
  <si>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</si>
  <si>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</si>
  <si>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</si>
  <si>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</si>
  <si>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</si>
  <si>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</si>
  <si>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</si>
  <si>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</si>
  <si>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</si>
  <si>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</si>
  <si>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</si>
  <si>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</si>
  <si>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</si>
  <si>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</si>
  <si>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</si>
  <si>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</si>
  <si>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</si>
  <si>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</si>
  <si>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</si>
  <si>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</si>
  <si>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</si>
  <si>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</si>
  <si>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</si>
  <si>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</si>
  <si>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</si>
  <si>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</si>
  <si>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</si>
  <si>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</si>
  <si>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</si>
  <si>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</si>
  <si>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</si>
  <si>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</si>
  <si>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</si>
  <si>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</si>
  <si>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</si>
  <si>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</si>
  <si>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</si>
  <si>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</si>
  <si>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</si>
  <si>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</si>
  <si>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</si>
  <si>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</si>
  <si>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</si>
  <si>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</si>
  <si>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</si>
  <si>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</si>
  <si>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</si>
  <si>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</si>
  <si>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</si>
  <si>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</si>
  <si>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</si>
  <si>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</si>
  <si>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</si>
  <si>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</si>
  <si>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</si>
  <si>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</si>
  <si>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</si>
  <si>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</si>
  <si>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</si>
  <si>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</si>
  <si>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</si>
  <si>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</si>
  <si>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</si>
  <si>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</si>
  <si>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</si>
  <si>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</si>
  <si>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</si>
  <si>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</si>
  <si>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</si>
  <si>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</si>
  <si>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</si>
  <si>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</si>
  <si>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</si>
  <si>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</si>
  <si>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</si>
  <si>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</si>
  <si>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</si>
  <si>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</si>
  <si>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</si>
  <si>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</si>
  <si>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</si>
  <si>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</si>
  <si>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</si>
  <si>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</si>
  <si>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</si>
  <si>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</si>
  <si>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</si>
  <si>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</si>
  <si>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</si>
  <si>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</si>
  <si>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</si>
  <si>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</si>
  <si>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</si>
  <si>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</si>
  <si>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</si>
  <si>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</si>
  <si>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</si>
  <si>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</si>
  <si>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</si>
  <si>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</si>
  <si>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</si>
  <si>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</si>
  <si>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</si>
  <si>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</si>
  <si>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</si>
  <si>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</si>
  <si>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</si>
  <si>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</si>
  <si>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</si>
  <si>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</si>
  <si>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</si>
  <si>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</si>
  <si>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</si>
  <si>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</si>
  <si>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</si>
  <si>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</si>
  <si>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</si>
  <si>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</si>
  <si>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</si>
  <si>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</si>
  <si>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</si>
  <si>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</si>
  <si>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</si>
  <si>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</si>
  <si>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</si>
  <si>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</si>
  <si>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</si>
  <si>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</si>
  <si>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</si>
  <si>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</si>
  <si>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</si>
  <si>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</si>
  <si>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</si>
  <si>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</si>
  <si>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</si>
  <si>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</si>
  <si>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</si>
  <si>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</si>
  <si>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</si>
  <si>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</si>
  <si>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</si>
  <si>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</si>
  <si>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</si>
  <si>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</si>
  <si>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</si>
  <si>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</si>
  <si>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</si>
  <si>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</si>
  <si>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</si>
  <si>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</si>
  <si>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</si>
  <si>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</si>
  <si>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</si>
  <si>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</si>
  <si>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</si>
  <si>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</si>
  <si>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</si>
  <si>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</si>
  <si>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</si>
  <si>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</si>
  <si>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</si>
  <si>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</si>
  <si>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</si>
  <si>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</si>
  <si>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</si>
  <si>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</si>
  <si>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</si>
  <si>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</si>
  <si>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</si>
  <si>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</si>
  <si>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</si>
  <si>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</si>
  <si>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</si>
  <si>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</si>
  <si>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</si>
  <si>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</si>
  <si>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</si>
  <si>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</si>
  <si>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</si>
  <si>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</si>
  <si>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</si>
  <si>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</si>
  <si>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</si>
  <si>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</si>
  <si>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</si>
  <si>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</si>
  <si>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</si>
  <si>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</si>
  <si>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</si>
  <si>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</si>
  <si>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</si>
  <si>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</si>
  <si>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</si>
  <si>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</si>
  <si>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</si>
  <si>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</si>
  <si>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</si>
  <si>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</si>
  <si>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</si>
  <si>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</si>
  <si>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</si>
  <si>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</si>
  <si>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</si>
  <si>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</si>
  <si>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</si>
  <si>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</si>
  <si>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</si>
  <si>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</si>
  <si>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</si>
  <si>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</si>
  <si>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</si>
  <si>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</si>
  <si>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</si>
  <si>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</si>
  <si>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</si>
  <si>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</si>
  <si>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</si>
  <si>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</si>
  <si>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</si>
  <si>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</si>
  <si>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</si>
  <si>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</si>
  <si>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</si>
  <si>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</si>
  <si>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</si>
  <si>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</si>
  <si>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</si>
  <si>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</si>
  <si>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</si>
  <si>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</si>
  <si>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</si>
  <si>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</si>
  <si>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</si>
  <si>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</si>
  <si>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</si>
  <si>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</si>
  <si>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</si>
  <si>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</si>
  <si>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</si>
  <si>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</si>
  <si>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</si>
  <si>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</si>
  <si>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</si>
  <si>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</si>
  <si>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</si>
  <si>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</si>
  <si>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</si>
  <si>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</si>
  <si>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</si>
  <si>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</si>
  <si>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</si>
  <si>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</si>
  <si>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</si>
  <si>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</si>
  <si>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</si>
  <si>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</si>
  <si>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</si>
  <si>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</si>
  <si>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</si>
  <si>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</si>
  <si>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</si>
  <si>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</si>
  <si>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</si>
  <si>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</si>
  <si>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</si>
  <si>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</si>
  <si>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</si>
  <si>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</si>
  <si>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</si>
  <si>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</si>
  <si>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</si>
  <si>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</si>
  <si>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</si>
  <si>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</si>
  <si>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</si>
  <si>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</si>
  <si>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</si>
  <si>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</si>
  <si>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</si>
  <si>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</si>
  <si>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</si>
  <si>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</si>
  <si>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</si>
  <si>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</si>
  <si>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</si>
  <si>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</si>
  <si>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</si>
  <si>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</si>
  <si>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</si>
  <si>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</si>
  <si>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</si>
  <si>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</si>
  <si>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</si>
  <si>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</si>
  <si>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</si>
  <si>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</si>
  <si>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</si>
  <si>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</si>
  <si>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</si>
  <si>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</si>
  <si>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</si>
  <si>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</si>
  <si>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</si>
  <si>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</si>
  <si>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</si>
  <si>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</si>
  <si>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</si>
  <si>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</si>
  <si>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</si>
  <si>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</si>
  <si>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</si>
  <si>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</si>
  <si>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</si>
  <si>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</si>
  <si>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</si>
  <si>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</si>
  <si>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</si>
  <si>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</si>
  <si>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</si>
  <si>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</si>
  <si>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</si>
  <si>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</si>
  <si>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</si>
  <si>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</si>
  <si>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</si>
  <si>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</si>
  <si>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</si>
  <si>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</si>
  <si>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</si>
  <si>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</si>
  <si>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</si>
  <si>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</si>
  <si>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</si>
  <si>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</si>
  <si>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</si>
  <si>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</si>
  <si>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</si>
  <si>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</si>
  <si>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</si>
  <si>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</si>
  <si>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</si>
  <si>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</si>
  <si>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</si>
  <si>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</si>
  <si>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</si>
  <si>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</si>
  <si>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</si>
  <si>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</si>
  <si>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</si>
  <si>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</si>
  <si>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</si>
  <si>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</si>
  <si>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</si>
  <si>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</si>
  <si>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</si>
  <si>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</si>
  <si>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</si>
  <si>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</si>
  <si>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</si>
  <si>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</si>
  <si>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</si>
  <si>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</si>
  <si>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</si>
  <si>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</si>
  <si>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</si>
  <si>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</si>
  <si>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</si>
  <si>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</si>
  <si>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</si>
  <si>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</si>
  <si>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</si>
  <si>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</si>
  <si>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</si>
  <si>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</si>
  <si>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</si>
  <si>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</si>
  <si>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</si>
  <si>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</si>
  <si>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</si>
  <si>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</si>
  <si>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</si>
  <si>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</si>
  <si>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</si>
  <si>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</si>
  <si>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</si>
  <si>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</si>
  <si>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</si>
  <si>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</si>
  <si>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</si>
  <si>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</si>
  <si>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</si>
  <si>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</si>
  <si>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</si>
  <si>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</si>
  <si>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</si>
  <si>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</si>
  <si>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</si>
  <si>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</si>
  <si>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</si>
  <si>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</si>
  <si>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</si>
  <si>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</si>
  <si>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</si>
  <si>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</si>
  <si>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</si>
  <si>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</si>
  <si>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</si>
  <si>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</si>
  <si>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</si>
  <si>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</si>
  <si>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</si>
  <si>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</si>
  <si>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</si>
  <si>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</si>
  <si>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</si>
  <si>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</si>
  <si>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</si>
  <si>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</si>
  <si>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</si>
  <si>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</si>
  <si>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</si>
  <si>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</si>
  <si>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</si>
  <si>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</si>
  <si>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</si>
  <si>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</si>
  <si>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</si>
  <si>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</si>
  <si>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</si>
  <si>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</si>
  <si>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</si>
  <si>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</si>
  <si>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</si>
  <si>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</si>
  <si>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</si>
  <si>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</si>
  <si>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</si>
  <si>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</si>
  <si>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</si>
  <si>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</si>
  <si>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</si>
  <si>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</si>
  <si>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</si>
  <si>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</si>
  <si>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</si>
  <si>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</si>
  <si>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</si>
  <si>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</si>
  <si>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</si>
  <si>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</si>
  <si>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</si>
  <si>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</si>
  <si>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</si>
  <si>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</si>
  <si>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</si>
  <si>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</si>
  <si>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</si>
  <si>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</si>
  <si>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</si>
  <si>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</si>
  <si>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</si>
  <si>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</si>
  <si>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</si>
  <si>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</si>
  <si>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</si>
  <si>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</si>
  <si>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</si>
  <si>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</si>
  <si>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</si>
  <si>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</si>
  <si>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</si>
  <si>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</si>
  <si>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</si>
  <si>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</si>
  <si>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</si>
  <si>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</si>
  <si>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</si>
  <si>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</si>
  <si>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</si>
  <si>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</si>
  <si>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</si>
  <si>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</si>
  <si>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</si>
  <si>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</si>
  <si>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</si>
  <si>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</si>
  <si>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</si>
  <si>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</si>
  <si>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</si>
  <si>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</si>
  <si>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</si>
  <si>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</si>
  <si>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</si>
  <si>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</si>
  <si>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</si>
  <si>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</si>
  <si>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</si>
  <si>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</si>
  <si>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</si>
  <si>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</si>
  <si>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</si>
  <si>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</si>
  <si>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</si>
  <si>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</si>
  <si>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</si>
  <si>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</si>
  <si>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</si>
  <si>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</si>
  <si>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</si>
  <si>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</si>
  <si>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</si>
  <si>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</si>
  <si>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</si>
  <si>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</si>
  <si>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</si>
  <si>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</si>
  <si>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</si>
  <si>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</si>
  <si>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</si>
  <si>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</si>
  <si>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</si>
  <si>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</si>
  <si>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</si>
  <si>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</si>
  <si>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</si>
  <si>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</si>
  <si>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</si>
  <si>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</si>
  <si>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</si>
  <si>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</si>
  <si>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</si>
  <si>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</si>
  <si>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</si>
  <si>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</si>
  <si>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</si>
  <si>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</si>
  <si>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</si>
  <si>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</si>
  <si>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</si>
  <si>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</si>
  <si>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</si>
  <si>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</si>
  <si>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</si>
  <si>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</si>
  <si>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</si>
  <si>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</si>
  <si>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</si>
  <si>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</si>
  <si>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</si>
  <si>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</si>
  <si>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</si>
  <si>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</si>
  <si>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</si>
  <si>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</si>
  <si>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</si>
  <si>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</si>
  <si>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</si>
  <si>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</si>
  <si>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</si>
  <si>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</si>
  <si>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</si>
  <si>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</si>
  <si>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</si>
  <si>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</si>
  <si>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</si>
  <si>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</si>
  <si>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</si>
  <si>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</si>
  <si>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</si>
  <si>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</si>
  <si>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</si>
  <si>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</si>
  <si>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</si>
  <si>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</si>
  <si>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</si>
  <si>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</si>
  <si>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</si>
  <si>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</si>
  <si>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</si>
  <si>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</si>
  <si>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</si>
  <si>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</si>
  <si>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</si>
  <si>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</si>
  <si>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</si>
  <si>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</si>
  <si>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</si>
  <si>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</si>
  <si>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</si>
  <si>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</si>
  <si>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</si>
  <si>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</si>
  <si>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</si>
  <si>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</si>
  <si>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</si>
  <si>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</si>
  <si>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</si>
  <si>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</si>
  <si>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</si>
  <si>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</si>
  <si>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</si>
  <si>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</si>
  <si>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</si>
  <si>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</si>
  <si>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</si>
  <si>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</si>
  <si>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</si>
  <si>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</si>
  <si>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</si>
  <si>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</si>
  <si>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</si>
  <si>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</si>
  <si>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</si>
  <si>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</si>
  <si>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</si>
  <si>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</si>
  <si>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</si>
  <si>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</si>
  <si>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</si>
  <si>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</si>
  <si>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</si>
  <si>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</si>
  <si>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</si>
  <si>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</si>
  <si>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</si>
  <si>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</si>
  <si>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</si>
  <si>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</si>
  <si>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</si>
  <si>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</si>
  <si>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</si>
  <si>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</si>
  <si>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</si>
  <si>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</si>
  <si>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</si>
  <si>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</si>
  <si>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</si>
  <si>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</si>
  <si>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</si>
  <si>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</si>
  <si>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</si>
  <si>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</si>
  <si>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</si>
  <si>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</si>
  <si>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</si>
  <si>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</si>
  <si>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</si>
  <si>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</si>
  <si>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</si>
  <si>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</si>
  <si>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</si>
  <si>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</si>
  <si>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</si>
  <si>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</si>
  <si>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</si>
  <si>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</si>
  <si>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</si>
  <si>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</si>
  <si>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</si>
  <si>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</si>
  <si>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</si>
  <si>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</si>
  <si>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</si>
  <si>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</si>
  <si>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</si>
  <si>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</si>
  <si>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</si>
  <si>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</si>
  <si>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</si>
  <si>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</si>
  <si>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</si>
  <si>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</si>
  <si>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</si>
  <si>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</si>
  <si>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</si>
  <si>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</si>
  <si>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</si>
  <si>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</si>
  <si>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</si>
  <si>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</si>
  <si>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</si>
  <si>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</si>
  <si>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</si>
  <si>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</si>
  <si>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</si>
  <si>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</si>
  <si>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</si>
  <si>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</si>
  <si>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</si>
  <si>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</si>
  <si>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</si>
  <si>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</si>
  <si>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</si>
  <si>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</si>
  <si>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</si>
  <si>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</si>
  <si>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</si>
  <si>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</si>
  <si>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</si>
  <si>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</si>
  <si>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</si>
  <si>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</si>
  <si>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</si>
  <si>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</si>
  <si>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</si>
  <si>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</si>
  <si>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</si>
  <si>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</si>
  <si>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</si>
  <si>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</si>
  <si>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</si>
  <si>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</si>
  <si>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</si>
  <si>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</si>
  <si>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</si>
  <si>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</si>
  <si>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</si>
  <si>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</si>
  <si>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</si>
  <si>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</si>
  <si>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</si>
  <si>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</si>
  <si>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</si>
  <si>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</si>
  <si>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</si>
  <si>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</si>
  <si>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</si>
  <si>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</si>
  <si>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</si>
  <si>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</si>
  <si>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</si>
  <si>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</si>
  <si>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</si>
  <si>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</si>
  <si>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</si>
  <si>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</si>
  <si>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</si>
  <si>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</si>
  <si>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</si>
  <si>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</si>
  <si>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</si>
  <si>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</si>
  <si>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</si>
  <si>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</si>
  <si>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</si>
  <si>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</si>
  <si>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</si>
  <si>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</si>
  <si>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</si>
  <si>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</si>
  <si>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</si>
  <si>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</si>
  <si>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</si>
  <si>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</si>
  <si>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</si>
  <si>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</si>
  <si>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</si>
  <si>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</si>
  <si>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</si>
  <si>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</si>
  <si>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</si>
  <si>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</si>
  <si>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</si>
  <si>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</si>
  <si>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</si>
  <si>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</si>
  <si>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</si>
  <si>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</si>
  <si>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</si>
  <si>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</si>
  <si>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</si>
  <si>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</si>
  <si>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</si>
  <si>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</si>
  <si>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</si>
  <si>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</si>
  <si>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</si>
  <si>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</si>
  <si>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</si>
  <si>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</si>
  <si>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</si>
  <si>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</si>
  <si>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</si>
  <si>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</si>
  <si>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</si>
  <si>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</si>
  <si>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</si>
  <si>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</si>
  <si>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</si>
  <si>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</si>
  <si>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</si>
  <si>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</si>
  <si>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</si>
  <si>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</si>
  <si>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</si>
  <si>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</si>
  <si>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</si>
  <si>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</si>
  <si>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</si>
  <si>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</si>
  <si>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</si>
  <si>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</si>
  <si>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</si>
  <si>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</si>
  <si>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</si>
  <si>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</si>
  <si>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</si>
  <si>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</si>
  <si>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</si>
  <si>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</si>
  <si>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</si>
  <si>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</si>
  <si>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</si>
  <si>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</si>
  <si>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</si>
  <si>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</si>
  <si>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</si>
  <si>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</si>
  <si>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</si>
  <si>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</si>
  <si>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</si>
  <si>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</si>
  <si>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</si>
  <si>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</si>
  <si>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</si>
  <si>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</si>
  <si>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</si>
  <si>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</si>
  <si>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</si>
  <si>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</si>
  <si>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</si>
  <si>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</si>
  <si>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</si>
  <si>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</si>
  <si>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</si>
  <si>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</si>
  <si>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</si>
  <si>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</si>
  <si>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</si>
  <si>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</si>
  <si>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</si>
  <si>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</si>
  <si>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</si>
  <si>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</si>
  <si>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</si>
  <si>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</si>
  <si>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</si>
  <si>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</si>
  <si>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</si>
  <si>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</si>
  <si>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</si>
  <si>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</si>
  <si>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</si>
  <si>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</si>
  <si>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</si>
  <si>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</si>
  <si>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</si>
  <si>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</si>
  <si>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</si>
  <si>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</si>
  <si>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</si>
  <si>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</si>
  <si>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</si>
  <si>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</si>
  <si>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</si>
  <si>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</si>
  <si>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</si>
  <si>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</si>
  <si>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</si>
  <si>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</si>
  <si>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</si>
  <si>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</si>
  <si>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</si>
  <si>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</si>
  <si>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</si>
  <si>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</si>
  <si>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</si>
  <si>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</si>
  <si>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</si>
  <si>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</si>
  <si>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</si>
  <si>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</si>
  <si>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</si>
  <si>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</si>
  <si>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</si>
  <si>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</si>
  <si>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</si>
  <si>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</si>
  <si>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</si>
  <si>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</si>
  <si>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</si>
  <si>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</si>
  <si>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</si>
  <si>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</si>
  <si>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</si>
  <si>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</si>
  <si>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</si>
  <si>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</si>
  <si>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</si>
  <si>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</si>
  <si>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</si>
  <si>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</si>
  <si>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</si>
  <si>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</si>
  <si>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</si>
  <si>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</si>
  <si>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</si>
  <si>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</si>
  <si>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</si>
  <si>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</si>
  <si>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</si>
  <si>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</si>
  <si>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</si>
  <si>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</si>
  <si>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</si>
  <si>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</si>
  <si>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</si>
  <si>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</si>
  <si>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</si>
  <si>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</si>
  <si>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</si>
  <si>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</si>
  <si>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</si>
  <si>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</si>
  <si>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</si>
  <si>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</si>
  <si>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</si>
  <si>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</si>
  <si>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</si>
  <si>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</si>
  <si>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</si>
  <si>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</si>
  <si>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</si>
  <si>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</si>
  <si>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</si>
  <si>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</si>
  <si>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</si>
  <si>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</si>
  <si>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</si>
  <si>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</si>
  <si>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</si>
  <si>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</si>
  <si>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</si>
  <si>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</si>
  <si>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</si>
  <si>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</si>
  <si>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</si>
  <si>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</si>
  <si>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</si>
  <si>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</si>
  <si>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</si>
  <si>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</si>
  <si>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</si>
  <si>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</si>
  <si>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</si>
  <si>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</si>
  <si>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</si>
  <si>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</si>
  <si>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</si>
  <si>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</si>
  <si>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</si>
  <si>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</si>
  <si>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</si>
  <si>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</si>
  <si>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</si>
  <si>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</si>
  <si>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</si>
  <si>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</si>
  <si>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</si>
  <si>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</si>
  <si>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</si>
  <si>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</si>
  <si>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</si>
  <si>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</si>
  <si>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</si>
  <si>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</si>
  <si>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</si>
  <si>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</si>
  <si>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</si>
  <si>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</si>
  <si>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</si>
  <si>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</si>
  <si>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</si>
  <si>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</si>
  <si>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</si>
  <si>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</si>
  <si>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</si>
  <si>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</si>
  <si>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</si>
  <si>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</si>
  <si>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</si>
  <si>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</si>
  <si>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</si>
  <si>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</si>
  <si>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</si>
  <si>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</si>
  <si>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</si>
  <si>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</si>
  <si>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</si>
  <si>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</si>
  <si>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</si>
  <si>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</si>
  <si>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</si>
  <si>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</si>
  <si>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</si>
  <si>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</si>
  <si>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</si>
  <si>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</si>
  <si>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</si>
  <si>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</si>
  <si>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</si>
  <si>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</si>
  <si>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</si>
  <si>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</si>
  <si>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</si>
  <si>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</si>
  <si>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</si>
  <si>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</si>
  <si>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</si>
  <si>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</si>
  <si>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</si>
  <si>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</si>
  <si>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</si>
  <si>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</si>
  <si>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</si>
  <si>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</si>
  <si>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</si>
  <si>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</si>
  <si>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</si>
  <si>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</si>
  <si>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</si>
  <si>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</si>
  <si>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</si>
  <si>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</si>
  <si>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</si>
  <si>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</si>
  <si>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</si>
  <si>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</si>
  <si>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</si>
  <si>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</si>
  <si>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</si>
  <si>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</si>
  <si>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</si>
  <si>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</si>
  <si>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</si>
  <si>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</si>
  <si>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</si>
  <si>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</si>
  <si>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</si>
  <si>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</si>
  <si>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</si>
  <si>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</si>
  <si>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</si>
  <si>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</si>
  <si>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</si>
  <si>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</si>
  <si>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</si>
  <si>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</si>
  <si>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</si>
  <si>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</si>
  <si>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</si>
  <si>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</si>
  <si>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</si>
  <si>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</si>
  <si>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</si>
  <si>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</si>
  <si>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</si>
  <si>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</si>
  <si>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</si>
  <si>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</si>
  <si>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</si>
  <si>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</si>
  <si>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</si>
  <si>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</si>
  <si>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</si>
  <si>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</si>
  <si>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</si>
  <si>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</si>
  <si>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</si>
  <si>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</si>
  <si>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</si>
  <si>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</si>
  <si>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</si>
  <si>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</si>
  <si>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</si>
  <si>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</si>
  <si>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</si>
  <si>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</si>
  <si>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</si>
  <si>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</si>
  <si>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</si>
  <si>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</si>
  <si>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</si>
  <si>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</si>
  <si>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</si>
  <si>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</si>
  <si>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</si>
  <si>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</si>
  <si>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</si>
  <si>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</si>
  <si>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</si>
  <si>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</si>
  <si>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</si>
  <si>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</si>
  <si>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</si>
  <si>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</si>
  <si>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</si>
  <si>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</si>
  <si>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</si>
  <si>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</si>
  <si>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</si>
  <si>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</si>
  <si>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</si>
  <si>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</si>
  <si>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</si>
  <si>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</si>
  <si>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</si>
  <si>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</si>
  <si>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</si>
  <si>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</si>
  <si>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</si>
  <si>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</si>
  <si>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</si>
  <si>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</si>
  <si>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</si>
  <si>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</si>
  <si>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</si>
  <si>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</si>
  <si>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</si>
  <si>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</si>
  <si>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</si>
  <si>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</si>
  <si>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</si>
  <si>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</si>
  <si>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</si>
  <si>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</si>
  <si>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</si>
  <si>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</si>
  <si>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</si>
  <si>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</si>
  <si>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</si>
  <si>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</si>
  <si>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</si>
  <si>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</si>
  <si>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</si>
  <si>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</si>
  <si>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</si>
  <si>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</si>
  <si>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</si>
  <si>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</si>
  <si>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</si>
  <si>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</si>
  <si>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</si>
  <si>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</si>
  <si>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</si>
  <si>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</si>
  <si>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</si>
  <si>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</si>
  <si>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</si>
  <si>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</si>
  <si>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</si>
  <si>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</si>
  <si>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</si>
  <si>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</si>
  <si>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</si>
  <si>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</si>
  <si>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</si>
  <si>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</si>
  <si>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</si>
  <si>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</si>
  <si>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</si>
  <si>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</si>
  <si>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</si>
  <si>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</si>
  <si>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</si>
  <si>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</si>
  <si>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</si>
  <si>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</si>
  <si>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</si>
  <si>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</si>
  <si>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</si>
  <si>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</si>
  <si>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</si>
  <si>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</si>
  <si>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</si>
  <si>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</si>
  <si>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</si>
  <si>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</si>
  <si>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</si>
  <si>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</si>
  <si>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</si>
  <si>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</si>
  <si>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</si>
  <si>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</si>
  <si>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</si>
  <si>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</si>
  <si>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</si>
  <si>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</si>
  <si>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</si>
  <si>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</si>
  <si>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</si>
  <si>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</si>
  <si>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</si>
  <si>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</si>
  <si>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</si>
  <si>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</si>
  <si>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</si>
  <si>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</si>
  <si>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</si>
  <si>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</si>
  <si>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</si>
  <si>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</si>
  <si>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</si>
  <si>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</si>
  <si>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</si>
  <si>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</si>
  <si>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</si>
  <si>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</si>
  <si>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</si>
  <si>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</si>
  <si>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</si>
  <si>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</si>
  <si>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</si>
  <si>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</si>
  <si>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</si>
  <si>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</si>
  <si>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</si>
  <si>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</si>
  <si>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</si>
  <si>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</si>
  <si>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</si>
  <si>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</si>
  <si>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</si>
  <si>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</si>
  <si>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</si>
  <si>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</si>
  <si>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</si>
  <si>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</si>
  <si>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</si>
  <si>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</si>
  <si>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</si>
  <si>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</si>
  <si>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</si>
  <si>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</si>
  <si>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</si>
  <si>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</si>
  <si>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</si>
  <si>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</si>
  <si>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</si>
  <si>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</si>
  <si>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</si>
  <si>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</si>
  <si>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</si>
  <si>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</si>
  <si>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</si>
  <si>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</si>
  <si>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</si>
  <si>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</si>
  <si>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</si>
  <si>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</si>
  <si>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</si>
  <si>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</si>
  <si>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</si>
  <si>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</si>
  <si>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</si>
  <si>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</si>
  <si>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</si>
  <si>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</si>
  <si>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</si>
  <si>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</si>
  <si>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</si>
  <si>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</si>
  <si>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</si>
  <si>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</si>
  <si>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</si>
  <si>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</si>
  <si>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</si>
  <si>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</si>
  <si>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</si>
  <si>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</si>
  <si>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</si>
  <si>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</si>
  <si>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</si>
  <si>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</si>
  <si>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</si>
  <si>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</si>
  <si>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</si>
  <si>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</si>
  <si>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</si>
  <si>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</si>
  <si>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</si>
  <si>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</si>
  <si>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</si>
  <si>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</si>
  <si>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</si>
  <si>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</si>
  <si>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</si>
  <si>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</si>
  <si>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</si>
  <si>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</si>
  <si>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</si>
  <si>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</si>
  <si>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</si>
  <si>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</si>
  <si>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</si>
  <si>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</si>
  <si>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</si>
  <si>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</si>
  <si>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</si>
  <si>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</si>
  <si>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</si>
  <si>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</si>
  <si>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</si>
  <si>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</si>
  <si>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</si>
  <si>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</si>
  <si>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</si>
  <si>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</si>
  <si>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</si>
  <si>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</si>
  <si>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</si>
  <si>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</si>
  <si>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</si>
  <si>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</si>
  <si>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</si>
  <si>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</si>
  <si>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</si>
  <si>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</si>
  <si>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</si>
  <si>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</si>
  <si>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</si>
  <si>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</si>
  <si>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</si>
  <si>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</si>
  <si>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</si>
  <si>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</si>
  <si>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</si>
  <si>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</si>
  <si>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</si>
  <si>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</si>
  <si>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</si>
  <si>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</si>
  <si>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</si>
  <si>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</si>
  <si>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</si>
  <si>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</si>
  <si>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</si>
  <si>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</si>
  <si>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</si>
  <si>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</si>
  <si>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</si>
  <si>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</si>
  <si>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</si>
  <si>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</si>
  <si>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</si>
  <si>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</si>
  <si>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</si>
  <si>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</si>
  <si>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</si>
  <si>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</si>
  <si>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</si>
  <si>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</si>
  <si>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</si>
  <si>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</si>
  <si>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</si>
  <si>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</si>
  <si>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</si>
  <si>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</si>
  <si>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</si>
  <si>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</si>
  <si>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</si>
  <si>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</si>
  <si>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</si>
  <si>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</si>
  <si>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</si>
  <si>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</si>
  <si>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</si>
  <si>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</si>
  <si>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</si>
  <si>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</si>
  <si>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</si>
  <si>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</si>
  <si>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</si>
  <si>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</si>
  <si>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</si>
  <si>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</si>
  <si>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</si>
  <si>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</si>
  <si>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</si>
  <si>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</si>
  <si>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</si>
  <si>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</si>
  <si>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</si>
  <si>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</si>
  <si>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</si>
  <si>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</si>
  <si>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</si>
  <si>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</si>
  <si>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</si>
  <si>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</si>
  <si>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</si>
  <si>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</si>
  <si>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</si>
  <si>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</si>
  <si>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</si>
  <si>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</si>
  <si>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</si>
  <si>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</si>
  <si>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</si>
  <si>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</si>
  <si>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</si>
  <si>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</si>
  <si>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</si>
  <si>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</si>
  <si>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</si>
  <si>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</si>
  <si>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</si>
  <si>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</si>
  <si>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</si>
  <si>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</si>
  <si>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</si>
  <si>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</si>
  <si>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</si>
  <si>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</si>
  <si>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</si>
  <si>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</si>
  <si>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</si>
  <si>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</si>
  <si>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</si>
  <si>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</si>
  <si>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</si>
  <si>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</si>
  <si>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</si>
  <si>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</si>
  <si>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</si>
  <si>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</si>
  <si>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</si>
  <si>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</si>
  <si>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</si>
  <si>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</si>
  <si>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</si>
  <si>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</si>
  <si>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</si>
  <si>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</si>
  <si>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</si>
  <si>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</si>
  <si>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</si>
  <si>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</si>
  <si>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</si>
  <si>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</si>
  <si>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</si>
  <si>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</si>
  <si>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</si>
  <si>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</si>
  <si>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</si>
  <si>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</si>
  <si>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</si>
  <si>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</si>
  <si>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</si>
  <si>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</si>
  <si>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</si>
  <si>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</si>
  <si>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</si>
  <si>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</si>
  <si>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</si>
  <si>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</si>
  <si>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</si>
  <si>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</si>
  <si>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</si>
  <si>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</si>
  <si>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</si>
  <si>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</si>
  <si>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</si>
  <si>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</si>
  <si>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</si>
  <si>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</si>
  <si>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</si>
  <si>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</si>
  <si>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</si>
  <si>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</si>
  <si>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</si>
  <si>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</si>
  <si>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</si>
  <si>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</si>
  <si>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</si>
  <si>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</si>
  <si>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</si>
  <si>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</si>
  <si>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</si>
  <si>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</si>
  <si>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</si>
  <si>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</si>
  <si>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</si>
  <si>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</si>
  <si>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</si>
  <si>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</si>
  <si>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</si>
  <si>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</si>
  <si>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</si>
  <si>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</si>
  <si>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</si>
  <si>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</si>
  <si>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</si>
  <si>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</si>
  <si>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</si>
  <si>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</si>
  <si>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</si>
  <si>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</si>
  <si>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</si>
  <si>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</si>
  <si>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</si>
  <si>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</si>
  <si>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</si>
  <si>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</si>
  <si>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</si>
  <si>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</si>
  <si>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</si>
  <si>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</si>
  <si>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</si>
  <si>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</si>
  <si>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</si>
  <si>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</si>
  <si>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</si>
  <si>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</si>
  <si>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</si>
  <si>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</si>
  <si>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</si>
  <si>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</si>
  <si>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</si>
  <si>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</si>
  <si>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</si>
  <si>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</si>
  <si>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</si>
  <si>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</si>
  <si>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</si>
  <si>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</si>
  <si>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</si>
  <si>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</si>
  <si>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</si>
  <si>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</si>
  <si>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</si>
  <si>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</si>
  <si>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</si>
  <si>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</si>
  <si>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</si>
  <si>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</si>
  <si>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</si>
  <si>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</si>
  <si>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</si>
  <si>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</si>
  <si>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</si>
  <si>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</si>
  <si>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</si>
  <si>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</si>
  <si>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</si>
  <si>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</si>
  <si>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</si>
  <si>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</si>
  <si>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</si>
  <si>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</si>
  <si>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</si>
  <si>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</si>
  <si>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</si>
  <si>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</si>
  <si>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</si>
  <si>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</si>
  <si>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</si>
  <si>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</si>
  <si>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</si>
  <si>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</si>
  <si>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</si>
  <si>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</si>
  <si>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</si>
  <si>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</si>
  <si>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</si>
  <si>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</si>
  <si>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</si>
  <si>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</si>
  <si>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</si>
  <si>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</si>
  <si>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</si>
  <si>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</si>
  <si>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</si>
  <si>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</si>
  <si>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</si>
  <si>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</si>
  <si>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</si>
  <si>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</si>
  <si>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</si>
  <si>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</si>
  <si>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</si>
  <si>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</si>
  <si>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</si>
  <si>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</si>
  <si>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</si>
  <si>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</si>
  <si>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</si>
  <si>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</si>
  <si>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</si>
  <si>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</si>
  <si>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</si>
  <si>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</si>
  <si>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</si>
  <si>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</si>
  <si>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</si>
  <si>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</si>
  <si>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</si>
  <si>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</si>
  <si>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</si>
  <si>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</si>
  <si>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</si>
  <si>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</si>
  <si>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</si>
  <si>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</si>
  <si>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</si>
  <si>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</si>
  <si>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</si>
  <si>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</si>
  <si>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</si>
  <si>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</si>
  <si>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</si>
  <si>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</si>
  <si>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</si>
  <si>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</si>
  <si>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</si>
  <si>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</si>
  <si>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</si>
  <si>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</si>
  <si>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</si>
  <si>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</si>
  <si>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</si>
  <si>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</si>
  <si>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</si>
  <si>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</si>
  <si>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</si>
  <si>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</si>
  <si>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</si>
  <si>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</si>
  <si>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</si>
  <si>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</si>
  <si>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</si>
  <si>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</si>
  <si>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</si>
  <si>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</si>
  <si>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</si>
  <si>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</si>
  <si>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</si>
  <si>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</si>
  <si>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</si>
  <si>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</si>
  <si>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</si>
  <si>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</si>
  <si>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</si>
  <si>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</si>
  <si>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</si>
  <si>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</si>
  <si>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</si>
  <si>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</si>
  <si>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</si>
  <si>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</si>
  <si>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</si>
  <si>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</si>
  <si>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</si>
  <si>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</si>
  <si>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</si>
  <si>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</si>
  <si>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</si>
  <si>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</si>
  <si>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</si>
  <si>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</si>
  <si>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</si>
  <si>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</si>
  <si>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</si>
  <si>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</si>
  <si>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</si>
  <si>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</si>
  <si>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</si>
  <si>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</si>
  <si>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</si>
  <si>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</si>
  <si>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</si>
  <si>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</si>
  <si>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</si>
  <si>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</si>
  <si>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</si>
  <si>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</si>
  <si>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</si>
  <si>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</si>
  <si>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</si>
  <si>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</si>
  <si>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</si>
  <si>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</si>
  <si>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</si>
  <si>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</si>
  <si>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</si>
  <si>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</si>
  <si>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</si>
  <si>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</si>
  <si>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</si>
  <si>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</si>
  <si>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</si>
  <si>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</si>
  <si>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</si>
  <si>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</si>
  <si>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</si>
  <si>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</si>
  <si>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</si>
  <si>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</si>
  <si>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</si>
  <si>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</si>
  <si>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</si>
  <si>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</si>
  <si>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</si>
  <si>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</si>
  <si>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</si>
  <si>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</si>
  <si>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</si>
  <si>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</si>
  <si>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</si>
  <si>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</si>
  <si>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</si>
  <si>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</si>
  <si>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</si>
  <si>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</si>
  <si>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</si>
  <si>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</si>
  <si>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</si>
  <si>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</si>
  <si>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</si>
  <si>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</si>
  <si>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</si>
  <si>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</si>
  <si>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</si>
  <si>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</si>
  <si>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</si>
  <si>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</si>
  <si>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</si>
  <si>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</si>
  <si>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</si>
  <si>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</si>
  <si>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</si>
  <si>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</si>
  <si>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</si>
  <si>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</si>
  <si>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</si>
  <si>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</si>
  <si>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</si>
  <si>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</si>
  <si>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</si>
  <si>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</si>
  <si>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</si>
  <si>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</si>
  <si>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</si>
  <si>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</si>
  <si>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</si>
  <si>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</si>
  <si>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</si>
  <si>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</si>
  <si>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</si>
  <si>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</si>
  <si>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</si>
  <si>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</si>
  <si>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</si>
  <si>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</si>
  <si>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</si>
  <si>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</si>
  <si>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</si>
  <si>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</si>
  <si>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</si>
  <si>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</si>
  <si>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</si>
  <si>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</si>
  <si>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</si>
  <si>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</si>
  <si>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</si>
  <si>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</si>
  <si>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</si>
  <si>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</si>
  <si>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</si>
  <si>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</si>
  <si>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</si>
  <si>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</si>
  <si>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</si>
  <si>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</si>
  <si>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</si>
  <si>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</si>
  <si>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</si>
  <si>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</si>
  <si>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</si>
  <si>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</si>
  <si>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</si>
  <si>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</si>
  <si>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</si>
  <si>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</si>
  <si>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</si>
  <si>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</si>
  <si>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</si>
  <si>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</si>
  <si>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</si>
  <si>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</si>
  <si>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</si>
  <si>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</si>
  <si>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</si>
  <si>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</si>
  <si>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</si>
  <si>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</si>
  <si>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</si>
  <si>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</si>
  <si>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</si>
  <si>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</si>
  <si>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</si>
  <si>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</si>
  <si>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</si>
  <si>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</si>
  <si>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</si>
  <si>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</si>
  <si>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</si>
  <si>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</si>
  <si>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</si>
  <si>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</si>
  <si>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</si>
  <si>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</si>
  <si>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</si>
  <si>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</si>
  <si>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</si>
  <si>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</si>
  <si>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</si>
  <si>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</si>
  <si>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</si>
  <si>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</si>
  <si>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</si>
  <si>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</si>
  <si>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</si>
  <si>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</si>
  <si>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</si>
  <si>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</si>
  <si>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</si>
  <si>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</si>
  <si>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</si>
  <si>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</si>
  <si>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</si>
  <si>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</si>
  <si>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</si>
  <si>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</si>
  <si>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</si>
  <si>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</si>
  <si>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</si>
  <si>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</si>
  <si>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</si>
  <si>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</si>
  <si>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</si>
  <si>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</si>
  <si>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</si>
  <si>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</si>
  <si>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</si>
  <si>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</si>
  <si>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</si>
  <si>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</si>
  <si>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</si>
  <si>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</si>
  <si>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</si>
  <si>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</si>
  <si>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</si>
  <si>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</si>
  <si>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</si>
  <si>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</si>
  <si>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</si>
  <si>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</si>
  <si>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</si>
  <si>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</si>
  <si>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</si>
  <si>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</si>
  <si>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</si>
  <si>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</si>
  <si>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</si>
  <si>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</si>
  <si>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</si>
  <si>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</si>
  <si>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</si>
  <si>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</si>
  <si>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</si>
  <si>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</si>
  <si>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</si>
  <si>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</si>
  <si>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</si>
  <si>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</si>
  <si>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</si>
  <si>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</si>
  <si>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</si>
  <si>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</si>
  <si>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</si>
  <si>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</si>
  <si>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</si>
  <si>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</si>
  <si>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</si>
  <si>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</si>
  <si>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</si>
  <si>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</si>
  <si>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</si>
  <si>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</si>
  <si>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</si>
  <si>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</si>
  <si>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</si>
  <si>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</si>
  <si>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</si>
  <si>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</si>
  <si>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</si>
  <si>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</si>
  <si>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</si>
  <si>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</si>
  <si>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</si>
  <si>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</si>
  <si>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</si>
  <si>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</si>
  <si>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</si>
  <si>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</si>
  <si>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</si>
  <si>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</si>
  <si>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</si>
  <si>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</si>
  <si>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</si>
  <si>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</si>
  <si>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</si>
  <si>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</si>
  <si>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</si>
  <si>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</si>
  <si>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</si>
  <si>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</si>
  <si>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</si>
  <si>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</si>
  <si>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</si>
  <si>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</si>
  <si>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</si>
  <si>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</si>
  <si>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</si>
  <si>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</si>
  <si>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</si>
  <si>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</si>
  <si>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</si>
  <si>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</si>
  <si>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</si>
  <si>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</si>
  <si>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</si>
  <si>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</si>
  <si>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</si>
  <si>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</si>
  <si>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</si>
  <si>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</si>
  <si>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</si>
  <si>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</si>
  <si>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</si>
  <si>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</si>
  <si>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</si>
  <si>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</si>
  <si>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</si>
  <si>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</si>
  <si>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</si>
  <si>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</si>
  <si>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</si>
  <si>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</si>
  <si>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</si>
  <si>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</si>
  <si>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</si>
  <si>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</si>
  <si>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</si>
  <si>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</si>
  <si>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</si>
  <si>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</si>
  <si>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</si>
  <si>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</si>
  <si>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</si>
  <si>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</si>
  <si>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</si>
  <si>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</si>
  <si>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</si>
  <si>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</si>
  <si>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</si>
  <si>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</si>
  <si>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</si>
  <si>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</si>
  <si>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</si>
  <si>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</si>
  <si>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</si>
  <si>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</si>
  <si>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</si>
  <si>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</si>
  <si>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</si>
  <si>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</si>
  <si>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</si>
  <si>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</si>
  <si>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</si>
  <si>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</si>
  <si>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</si>
  <si>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</si>
  <si>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</si>
  <si>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</si>
  <si>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</si>
  <si>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</si>
  <si>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</si>
  <si>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</si>
  <si>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</si>
  <si>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</si>
  <si>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</si>
  <si>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</si>
  <si>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</si>
  <si>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</si>
  <si>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</si>
  <si>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</si>
  <si>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</si>
  <si>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</si>
  <si>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</si>
  <si>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</si>
  <si>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</si>
  <si>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</si>
  <si>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</si>
  <si>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</si>
  <si>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</si>
  <si>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</si>
  <si>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</si>
  <si>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</si>
  <si>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</si>
  <si>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</si>
  <si>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</si>
  <si>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</si>
  <si>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</si>
  <si>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</si>
  <si>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</si>
  <si>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</si>
  <si>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</si>
  <si>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</si>
  <si>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</si>
  <si>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</si>
  <si>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</si>
  <si>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</si>
  <si>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</si>
  <si>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</si>
  <si>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</si>
  <si>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</si>
  <si>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</si>
  <si>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</si>
  <si>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</si>
  <si>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</si>
  <si>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</si>
  <si>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</si>
  <si>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</si>
  <si>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</si>
  <si>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</si>
  <si>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</si>
  <si>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</si>
  <si>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</si>
  <si>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</si>
  <si>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</si>
  <si>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</si>
  <si>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</si>
  <si>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</si>
  <si>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</si>
  <si>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</si>
  <si>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</si>
  <si>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</si>
  <si>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</si>
  <si>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</si>
  <si>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</si>
  <si>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</si>
  <si>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</si>
  <si>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</si>
  <si>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</si>
  <si>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</si>
  <si>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</si>
  <si>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</si>
  <si>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</si>
  <si>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</si>
  <si>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</si>
  <si>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</si>
  <si>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</si>
  <si>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</si>
  <si>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</si>
  <si>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</si>
  <si>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</si>
  <si>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</si>
  <si>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</si>
  <si>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</si>
  <si>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</si>
  <si>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</si>
  <si>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</si>
  <si>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</si>
  <si>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</si>
  <si>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</si>
  <si>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</si>
  <si>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</si>
  <si>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</si>
  <si>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</si>
  <si>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</si>
  <si>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</si>
  <si>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</si>
  <si>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</si>
  <si>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</si>
  <si>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</si>
  <si>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</si>
  <si>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</si>
  <si>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</si>
  <si>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</si>
  <si>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</si>
  <si>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</si>
  <si>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</si>
  <si>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</si>
  <si>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</si>
  <si>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</si>
  <si>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</si>
  <si>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</si>
  <si>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</si>
  <si>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</si>
  <si>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</si>
  <si>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</si>
  <si>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</si>
  <si>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</si>
  <si>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</si>
  <si>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</si>
  <si>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</si>
  <si>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</si>
  <si>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</si>
  <si>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</si>
  <si>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</si>
  <si>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</si>
  <si>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</si>
  <si>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</si>
  <si>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</si>
  <si>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</si>
  <si>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</si>
  <si>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</si>
  <si>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</si>
  <si>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</si>
  <si>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</si>
  <si>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</si>
  <si>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</si>
  <si>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</si>
  <si>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</si>
  <si>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</si>
  <si>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</si>
  <si>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</si>
  <si>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</si>
  <si>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</si>
  <si>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</si>
  <si>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</si>
  <si>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</si>
  <si>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</si>
  <si>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</si>
  <si>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</si>
  <si>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</si>
  <si>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</si>
  <si>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</si>
  <si>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</si>
  <si>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</si>
  <si>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</si>
  <si>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</si>
  <si>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</si>
  <si>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</si>
  <si>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</si>
  <si>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</si>
  <si>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</si>
  <si>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</si>
  <si>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</si>
  <si>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</si>
  <si>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</si>
  <si>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</si>
  <si>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</si>
  <si>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</si>
  <si>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</si>
  <si>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</si>
  <si>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</si>
  <si>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</si>
  <si>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</si>
  <si>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</si>
  <si>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</si>
  <si>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</si>
  <si>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</si>
  <si>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</si>
  <si>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</si>
  <si>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</si>
  <si>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</si>
  <si>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</si>
  <si>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</si>
  <si>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</si>
  <si>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</si>
  <si>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</si>
  <si>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</si>
  <si>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</si>
  <si>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</si>
  <si>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</si>
  <si>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</si>
  <si>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</si>
  <si>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</si>
  <si>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</si>
  <si>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</si>
  <si>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</si>
  <si>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</si>
  <si>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</si>
  <si>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</si>
  <si>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</si>
  <si>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</si>
  <si>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</si>
  <si>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</si>
  <si>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</si>
  <si>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</si>
  <si>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</si>
  <si>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</si>
  <si>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</si>
  <si>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</si>
  <si>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</si>
  <si>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</si>
  <si>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</si>
  <si>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</si>
  <si>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</si>
  <si>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</si>
  <si>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</si>
  <si>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</si>
  <si>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</si>
  <si>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</si>
  <si>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</si>
  <si>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</si>
  <si>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</si>
  <si>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</si>
  <si>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</si>
  <si>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</si>
  <si>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</si>
  <si>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</si>
  <si>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</si>
  <si>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</si>
  <si>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</si>
  <si>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</si>
  <si>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</si>
  <si>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</si>
  <si>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</si>
  <si>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</si>
  <si>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</si>
  <si>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</si>
  <si>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</si>
  <si>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</si>
  <si>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</si>
  <si>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</si>
  <si>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</si>
  <si>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</si>
  <si>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</si>
  <si>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</si>
  <si>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</si>
  <si>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</si>
  <si>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</si>
  <si>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</si>
  <si>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</si>
  <si>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</si>
  <si>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</si>
  <si>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</si>
  <si>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</si>
  <si>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</si>
  <si>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</si>
  <si>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</si>
  <si>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</si>
  <si>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</si>
  <si>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</si>
  <si>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</si>
  <si>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</si>
  <si>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</si>
  <si>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</si>
  <si>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</si>
  <si>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</si>
  <si>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</si>
  <si>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</si>
  <si>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</si>
  <si>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</si>
  <si>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</si>
  <si>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</si>
  <si>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</si>
  <si>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</si>
  <si>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</si>
  <si>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</si>
  <si>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</si>
  <si>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</si>
  <si>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</si>
  <si>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</si>
  <si>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</si>
  <si>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</si>
  <si>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</si>
  <si>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</si>
  <si>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</si>
  <si>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</si>
  <si>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</si>
  <si>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</si>
  <si>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</si>
  <si>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</si>
  <si>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</si>
  <si>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</si>
  <si>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</si>
  <si>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</si>
  <si>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</si>
  <si>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</si>
  <si>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</si>
  <si>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</si>
  <si>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</si>
  <si>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</si>
  <si>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</si>
  <si>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</si>
  <si>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</si>
  <si>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</si>
  <si>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</si>
  <si>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</si>
  <si>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</si>
  <si>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</si>
  <si>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</si>
  <si>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</si>
  <si>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</si>
  <si>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</si>
  <si>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</si>
  <si>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</si>
  <si>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</si>
  <si>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</si>
  <si>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</si>
  <si>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</si>
  <si>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</si>
  <si>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</si>
  <si>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</si>
  <si>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</si>
  <si>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</si>
  <si>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</si>
  <si>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</si>
  <si>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</si>
  <si>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</si>
  <si>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</si>
  <si>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</si>
  <si>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</si>
  <si>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</si>
  <si>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</si>
  <si>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</si>
  <si>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</si>
  <si>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</si>
  <si>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</si>
  <si>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</si>
  <si>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</si>
  <si>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</si>
  <si>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</si>
  <si>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</si>
  <si>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</si>
  <si>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</si>
  <si>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</si>
  <si>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</si>
  <si>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</si>
  <si>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</si>
  <si>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</si>
  <si>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</si>
  <si>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</si>
  <si>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</si>
  <si>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</si>
  <si>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</si>
  <si>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</si>
  <si>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</si>
  <si>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</si>
  <si>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</si>
  <si>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</si>
  <si>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</si>
  <si>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</si>
  <si>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</si>
  <si>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</si>
  <si>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</si>
  <si>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</si>
  <si>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</si>
  <si>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</si>
  <si>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</si>
  <si>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</si>
  <si>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</si>
  <si>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</si>
  <si>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</si>
  <si>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</si>
  <si>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</si>
  <si>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</si>
  <si>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</si>
  <si>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</si>
  <si>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</si>
  <si>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</si>
  <si>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</si>
  <si>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</si>
  <si>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</si>
  <si>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</si>
  <si>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</si>
  <si>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</si>
  <si>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</si>
  <si>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</si>
  <si>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</si>
  <si>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</si>
  <si>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</si>
  <si>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</si>
  <si>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</si>
  <si>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</si>
  <si>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</si>
  <si>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</si>
  <si>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</si>
  <si>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</si>
  <si>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</si>
  <si>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</si>
  <si>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</si>
  <si>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</si>
  <si>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</si>
  <si>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</si>
  <si>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</si>
  <si>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</si>
  <si>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</si>
  <si>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</si>
  <si>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</si>
  <si>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</si>
  <si>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</si>
  <si>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</si>
  <si>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</si>
  <si>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</si>
  <si>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</si>
  <si>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</si>
  <si>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</si>
  <si>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</si>
  <si>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</si>
  <si>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</si>
  <si>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</si>
  <si>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</si>
  <si>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</si>
  <si>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</si>
  <si>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</si>
  <si>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</si>
  <si>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</si>
  <si>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</si>
  <si>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</si>
  <si>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</si>
  <si>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</si>
  <si>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</si>
  <si>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</si>
  <si>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</si>
  <si>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</si>
  <si>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</si>
  <si>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</si>
  <si>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</si>
  <si>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</si>
  <si>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</si>
  <si>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</si>
  <si>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</si>
  <si>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</si>
  <si>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</si>
  <si>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</si>
  <si>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</si>
  <si>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</si>
  <si>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</si>
  <si>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</si>
  <si>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</si>
  <si>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</si>
  <si>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</si>
  <si>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</si>
  <si>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</si>
  <si>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</si>
  <si>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</si>
  <si>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</si>
  <si>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</si>
  <si>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</si>
  <si>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</si>
  <si>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</si>
  <si>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</si>
  <si>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</si>
  <si>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</si>
  <si>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</si>
  <si>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</si>
  <si>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</si>
  <si>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</si>
  <si>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</si>
  <si>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</si>
  <si>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</si>
  <si>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</si>
  <si>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</si>
  <si>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</si>
  <si>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</si>
  <si>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</si>
  <si>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</si>
  <si>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</si>
  <si>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</si>
  <si>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</si>
  <si>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</si>
  <si>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</si>
  <si>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</si>
  <si>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</si>
  <si>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</si>
  <si>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</si>
  <si>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</si>
  <si>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</si>
  <si>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</si>
  <si>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</si>
  <si>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</si>
  <si>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</si>
  <si>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</si>
  <si>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</si>
  <si>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</si>
  <si>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</si>
  <si>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</si>
  <si>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</si>
  <si>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</si>
  <si>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</si>
  <si>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</si>
  <si>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</si>
  <si>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</si>
  <si>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</si>
  <si>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</si>
  <si>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</si>
  <si>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</si>
  <si>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</si>
  <si>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</si>
  <si>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</si>
  <si>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</si>
  <si>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</si>
  <si>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</si>
  <si>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</si>
  <si>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</si>
  <si>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</si>
  <si>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</si>
  <si>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</si>
  <si>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</si>
  <si>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</si>
  <si>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</si>
  <si>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</si>
  <si>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</si>
  <si>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</si>
  <si>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</si>
  <si>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</si>
  <si>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</si>
  <si>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</si>
  <si>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</si>
  <si>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</si>
  <si>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</si>
  <si>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</si>
  <si>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</si>
  <si>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</si>
  <si>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</si>
  <si>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</si>
  <si>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</si>
  <si>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</si>
  <si>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</si>
  <si>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</si>
  <si>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</si>
  <si>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</si>
  <si>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</si>
  <si>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</si>
  <si>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</si>
  <si>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</si>
  <si>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</si>
  <si>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</si>
  <si>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</si>
  <si>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</si>
  <si>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</si>
  <si>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</si>
  <si>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</si>
  <si>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</si>
  <si>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</si>
  <si>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</si>
  <si>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</si>
  <si>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</si>
  <si>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</si>
  <si>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</si>
  <si>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</si>
  <si>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</si>
  <si>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</si>
  <si>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</si>
  <si>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</si>
  <si>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</si>
  <si>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</si>
  <si>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</si>
  <si>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</si>
  <si>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</si>
  <si>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</si>
  <si>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</si>
  <si>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</si>
  <si>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</si>
  <si>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</si>
  <si>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</si>
  <si>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</si>
  <si>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</si>
  <si>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</si>
  <si>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</si>
  <si>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</si>
  <si>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</si>
  <si>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</si>
  <si>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</si>
  <si>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</si>
  <si>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</si>
  <si>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</si>
  <si>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</si>
  <si>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</si>
  <si>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</si>
  <si>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</si>
  <si>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</si>
  <si>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</si>
  <si>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</si>
  <si>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</si>
  <si>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</si>
  <si>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</si>
  <si>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</si>
  <si>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</si>
  <si>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</si>
  <si>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</si>
  <si>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</si>
  <si>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</si>
  <si>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</si>
  <si>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</si>
  <si>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</si>
  <si>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</si>
  <si>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</si>
  <si>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</si>
  <si>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</si>
  <si>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</si>
  <si>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</si>
  <si>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</si>
  <si>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</si>
  <si>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</si>
  <si>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</si>
  <si>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</si>
  <si>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</si>
  <si>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</si>
  <si>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</si>
  <si>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</si>
  <si>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</si>
  <si>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</si>
  <si>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</si>
  <si>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</si>
  <si>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</si>
  <si>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</si>
  <si>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</si>
  <si>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</si>
  <si>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</si>
  <si>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</si>
  <si>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</si>
  <si>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</si>
  <si>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</si>
  <si>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</si>
  <si>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</si>
  <si>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</si>
  <si>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</si>
  <si>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</si>
  <si>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</si>
  <si>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</si>
  <si>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</si>
  <si>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</si>
  <si>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</si>
  <si>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</si>
  <si>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</si>
  <si>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</si>
  <si>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</si>
  <si>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</si>
  <si>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</si>
  <si>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</si>
  <si>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</si>
  <si>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</si>
  <si>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</si>
  <si>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</si>
  <si>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</si>
  <si>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</si>
  <si>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</si>
  <si>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</si>
  <si>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</si>
  <si>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</si>
  <si>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</si>
  <si>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</si>
  <si>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</si>
  <si>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</si>
  <si>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</si>
  <si>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</si>
  <si>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</si>
  <si>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</si>
  <si>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</si>
  <si>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</si>
  <si>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</si>
  <si>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</si>
  <si>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</si>
  <si>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</si>
  <si>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</si>
  <si>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</si>
  <si>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</si>
  <si>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</si>
  <si>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</si>
  <si>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</si>
  <si>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</si>
  <si>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</si>
  <si>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</si>
  <si>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</si>
  <si>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</si>
  <si>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</si>
  <si>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</si>
  <si>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</si>
  <si>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</si>
  <si>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</si>
  <si>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</si>
  <si>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</si>
  <si>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</si>
  <si>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</si>
  <si>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</si>
  <si>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</si>
  <si>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</si>
  <si>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</si>
  <si>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</si>
  <si>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</si>
  <si>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</si>
  <si>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</si>
  <si>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</si>
  <si>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</si>
  <si>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</si>
  <si>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</si>
  <si>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</si>
  <si>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</si>
  <si>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</si>
  <si>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</si>
  <si>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</si>
  <si>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</si>
  <si>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</si>
  <si>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</si>
  <si>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</si>
  <si>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</si>
  <si>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</si>
  <si>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</si>
  <si>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</si>
  <si>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</si>
  <si>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</si>
  <si>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</si>
  <si>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</si>
  <si>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</si>
  <si>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</si>
  <si>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</si>
  <si>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</si>
  <si>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</si>
  <si>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</si>
  <si>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</si>
  <si>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</si>
  <si>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</si>
  <si>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</si>
  <si>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</si>
  <si>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</si>
  <si>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</si>
  <si>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</si>
  <si>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</si>
  <si>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</si>
  <si>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</si>
  <si>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</si>
  <si>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</si>
  <si>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</si>
  <si>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</si>
  <si>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</si>
  <si>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</si>
  <si>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</si>
  <si>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</si>
  <si>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</si>
  <si>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</si>
  <si>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</si>
  <si>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</si>
  <si>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</si>
  <si>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</si>
  <si>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</si>
  <si>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</si>
  <si>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</si>
  <si>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</si>
  <si>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</si>
  <si>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</si>
  <si>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</si>
  <si>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</si>
  <si>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</si>
  <si>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</si>
  <si>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</si>
  <si>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</si>
  <si>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</si>
  <si>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</si>
  <si>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</si>
  <si>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</si>
  <si>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</si>
  <si>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</si>
  <si>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</si>
  <si>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</si>
  <si>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</si>
  <si>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</si>
  <si>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</si>
  <si>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</si>
  <si>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</si>
  <si>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</si>
  <si>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</si>
  <si>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</si>
  <si>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</si>
  <si>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</si>
  <si>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</si>
  <si>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</si>
  <si>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</si>
  <si>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</si>
  <si>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</si>
  <si>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</si>
  <si>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</si>
  <si>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</si>
  <si>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</si>
  <si>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</si>
  <si>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</si>
  <si>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</si>
  <si>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</si>
  <si>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</si>
  <si>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</si>
  <si>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</si>
  <si>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</si>
  <si>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</si>
  <si>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</si>
  <si>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</si>
  <si>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</si>
  <si>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</si>
  <si>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</si>
  <si>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</si>
  <si>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</si>
  <si>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</si>
  <si>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</si>
  <si>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</si>
  <si>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</si>
  <si>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</si>
  <si>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</si>
  <si>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</si>
  <si>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</si>
  <si>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</si>
  <si>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</si>
  <si>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</si>
  <si>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</si>
  <si>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</si>
  <si>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</si>
  <si>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</si>
  <si>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</si>
  <si>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</si>
  <si>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</si>
  <si>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</si>
  <si>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</si>
  <si>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</si>
  <si>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</si>
  <si>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</si>
  <si>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</si>
  <si>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</si>
  <si>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</si>
  <si>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</si>
  <si>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</si>
  <si>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</si>
  <si>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</si>
  <si>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</si>
  <si>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</si>
  <si>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</si>
  <si>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</si>
  <si>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</si>
  <si>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</si>
  <si>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</si>
  <si>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</si>
  <si>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</si>
  <si>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</si>
  <si>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</si>
  <si>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</si>
  <si>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</si>
  <si>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</si>
  <si>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</si>
  <si>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</si>
  <si>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</si>
  <si>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</si>
  <si>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</si>
  <si>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</si>
  <si>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</si>
  <si>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</si>
  <si>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</si>
  <si>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</si>
  <si>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</si>
  <si>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</si>
  <si>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</si>
  <si>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</si>
  <si>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</si>
  <si>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</si>
  <si>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</si>
  <si>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</si>
  <si>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</si>
  <si>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</si>
  <si>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</si>
  <si>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</si>
  <si>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</si>
  <si>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</si>
  <si>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</si>
  <si>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</si>
  <si>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</si>
  <si>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</si>
  <si>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</si>
  <si>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</si>
  <si>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</si>
  <si>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</si>
  <si>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</si>
  <si>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</si>
  <si>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</si>
  <si>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</si>
  <si>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</si>
  <si>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</si>
  <si>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</si>
  <si>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</si>
  <si>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</si>
  <si>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</si>
  <si>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</si>
  <si>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</si>
  <si>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</si>
  <si>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</si>
  <si>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</si>
  <si>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</si>
  <si>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</si>
  <si>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</si>
  <si>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</si>
  <si>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</si>
  <si>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</si>
  <si>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</si>
  <si>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</si>
  <si>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</si>
  <si>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</si>
  <si>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</si>
  <si>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</si>
  <si>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</si>
  <si>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</si>
  <si>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</si>
  <si>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</si>
  <si>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</si>
  <si>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</si>
  <si>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</si>
  <si>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</si>
  <si>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</si>
  <si>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</si>
  <si>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</si>
  <si>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</si>
  <si>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</si>
  <si>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</si>
  <si>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</si>
  <si>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</si>
  <si>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</si>
  <si>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</si>
  <si>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</si>
  <si>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</si>
  <si>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</si>
  <si>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</si>
  <si>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</si>
  <si>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</si>
  <si>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</si>
  <si>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</si>
  <si>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</si>
  <si>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</si>
  <si>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</si>
  <si>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</si>
  <si>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</si>
  <si>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</si>
  <si>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</si>
  <si>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</si>
  <si>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</si>
  <si>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</si>
  <si>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</si>
  <si>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</si>
  <si>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</si>
  <si>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</si>
  <si>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</si>
  <si>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</si>
  <si>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</si>
  <si>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</si>
  <si>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</si>
  <si>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</si>
  <si>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</si>
  <si>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</si>
  <si>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</si>
  <si>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</si>
  <si>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</si>
  <si>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</si>
  <si>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</si>
  <si>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</si>
  <si>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</si>
  <si>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</si>
  <si>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</si>
  <si>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</si>
  <si>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</si>
  <si>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</si>
  <si>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</si>
  <si>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</si>
  <si>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</si>
  <si>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</si>
  <si>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</si>
  <si>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</si>
  <si>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</si>
  <si>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</si>
  <si>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</si>
  <si>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</si>
  <si>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</si>
  <si>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</si>
  <si>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</si>
  <si>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</si>
  <si>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</si>
  <si>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</si>
  <si>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</si>
  <si>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</si>
  <si>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</si>
  <si>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</si>
  <si>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</si>
  <si>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</si>
  <si>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</si>
  <si>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</si>
  <si>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</si>
  <si>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</si>
  <si>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</si>
  <si>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</si>
  <si>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</si>
  <si>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</si>
  <si>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</si>
  <si>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</si>
  <si>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</si>
  <si>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</si>
  <si>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</si>
  <si>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</si>
  <si>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</si>
  <si>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</si>
  <si>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</si>
  <si>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</si>
  <si>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</si>
  <si>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</si>
  <si>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</si>
  <si>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</si>
  <si>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</si>
  <si>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</si>
  <si>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</si>
  <si>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</si>
  <si>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</si>
  <si>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</si>
  <si>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</si>
  <si>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</si>
  <si>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</si>
  <si>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</si>
  <si>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</si>
  <si>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</si>
  <si>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</si>
  <si>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</si>
  <si>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</si>
  <si>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</si>
  <si>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</si>
  <si>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</si>
  <si>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</si>
  <si>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</si>
  <si>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</si>
  <si>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</si>
  <si>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</si>
  <si>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</si>
  <si>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</si>
  <si>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</si>
  <si>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</si>
  <si>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</si>
  <si>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</si>
  <si>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</si>
  <si>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</si>
  <si>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</si>
  <si>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</si>
  <si>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</si>
  <si>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</si>
  <si>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</si>
  <si>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</si>
  <si>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</si>
  <si>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</si>
  <si>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</si>
  <si>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</si>
  <si>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</si>
  <si>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</si>
  <si>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</si>
  <si>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</si>
  <si>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</si>
  <si>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</si>
  <si>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</si>
  <si>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</si>
  <si>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</si>
  <si>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</si>
  <si>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</si>
  <si>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</si>
  <si>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</si>
  <si>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</si>
  <si>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</si>
  <si>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</si>
  <si>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</si>
  <si>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</si>
  <si>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</si>
  <si>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</si>
  <si>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</si>
  <si>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</si>
  <si>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</si>
  <si>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</si>
  <si>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</si>
  <si>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</si>
  <si>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</si>
  <si>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</si>
  <si>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</si>
  <si>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</si>
  <si>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</si>
  <si>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</si>
  <si>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</si>
  <si>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</si>
  <si>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</si>
  <si>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</si>
  <si>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</si>
  <si>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</si>
  <si>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</si>
  <si>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</si>
  <si>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</si>
  <si>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</si>
  <si>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</si>
  <si>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</si>
  <si>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</si>
  <si>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</si>
  <si>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</si>
  <si>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</si>
  <si>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</si>
  <si>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</si>
  <si>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</si>
  <si>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</si>
  <si>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</si>
  <si>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</si>
  <si>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</si>
  <si>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</si>
  <si>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</si>
  <si>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</si>
  <si>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</si>
  <si>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</si>
  <si>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</si>
  <si>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</si>
  <si>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</si>
  <si>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</si>
  <si>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</si>
  <si>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</si>
  <si>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</si>
  <si>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</si>
  <si>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</si>
  <si>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</si>
  <si>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</si>
  <si>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</si>
  <si>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</si>
  <si>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</si>
  <si>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</si>
  <si>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</si>
  <si>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</si>
  <si>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</si>
  <si>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</si>
  <si>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</si>
  <si>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</si>
  <si>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</si>
  <si>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</si>
  <si>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</si>
  <si>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</si>
  <si>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</si>
  <si>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</si>
  <si>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</si>
  <si>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</si>
  <si>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</si>
  <si>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</si>
  <si>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</si>
  <si>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</si>
  <si>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</si>
  <si>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</si>
  <si>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</si>
  <si>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</si>
  <si>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</si>
  <si>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</si>
  <si>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</si>
  <si>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</si>
  <si>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</si>
  <si>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</si>
  <si>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</si>
  <si>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</si>
  <si>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</si>
  <si>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</si>
  <si>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</si>
  <si>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</si>
  <si>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</si>
  <si>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</si>
  <si>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</si>
  <si>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</si>
  <si>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</si>
  <si>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</si>
  <si>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</si>
  <si>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</si>
  <si>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</si>
  <si>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</si>
  <si>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</si>
  <si>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</si>
  <si>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</si>
  <si>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</si>
  <si>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</si>
  <si>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</si>
  <si>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</si>
  <si>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</si>
  <si>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</si>
  <si>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</si>
  <si>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</si>
  <si>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</si>
  <si>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</si>
  <si>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</si>
  <si>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</si>
  <si>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</si>
  <si>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</si>
  <si>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</si>
  <si>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</si>
  <si>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</si>
  <si>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</si>
  <si>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</si>
  <si>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</si>
  <si>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</si>
  <si>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</si>
  <si>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</si>
  <si>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</si>
  <si>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</si>
  <si>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</si>
  <si>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</si>
  <si>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</si>
  <si>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</si>
  <si>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</si>
  <si>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</si>
  <si>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</si>
  <si>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</si>
  <si>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</si>
  <si>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</si>
  <si>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</si>
  <si>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</si>
  <si>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</si>
  <si>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</si>
  <si>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</si>
  <si>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</si>
  <si>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</si>
  <si>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</si>
  <si>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</si>
  <si>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</si>
  <si>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</si>
  <si>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</si>
  <si>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</si>
  <si>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</si>
  <si>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</si>
  <si>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</si>
  <si>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</si>
  <si>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</si>
  <si>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</si>
  <si>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</si>
  <si>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</si>
  <si>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</si>
  <si>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</si>
  <si>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</si>
  <si>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</si>
  <si>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</si>
  <si>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</si>
  <si>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</si>
  <si>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</si>
  <si>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</si>
  <si>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</si>
  <si>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</si>
  <si>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</si>
  <si>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</si>
  <si>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</si>
  <si>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</si>
  <si>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</si>
  <si>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</si>
  <si>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</si>
  <si>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</si>
  <si>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</si>
  <si>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</si>
  <si>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</si>
  <si>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</si>
  <si>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</si>
  <si>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</si>
  <si>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</si>
  <si>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</si>
  <si>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</si>
  <si>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</si>
  <si>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</si>
  <si>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</si>
  <si>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</si>
  <si>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</si>
  <si>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</si>
  <si>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</si>
  <si>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</si>
  <si>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</si>
  <si>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</si>
  <si>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</si>
  <si>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</si>
  <si>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</si>
  <si>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</si>
  <si>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</si>
  <si>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</si>
  <si>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</si>
  <si>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</si>
  <si>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</si>
  <si>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</si>
  <si>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</si>
  <si>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</si>
  <si>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</si>
  <si>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</si>
  <si>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</si>
  <si>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</si>
  <si>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</si>
  <si>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</si>
  <si>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</si>
  <si>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</si>
  <si>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</si>
  <si>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</si>
  <si>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</si>
  <si>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</si>
  <si>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</si>
  <si>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</si>
  <si>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</si>
  <si>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</si>
  <si>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</si>
  <si>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</si>
  <si>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</si>
  <si>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</si>
  <si>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</si>
  <si>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</si>
  <si>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</si>
  <si>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</si>
  <si>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</si>
  <si>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</si>
  <si>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</si>
  <si>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</si>
  <si>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</si>
  <si>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</si>
  <si>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</si>
  <si>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</si>
  <si>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</si>
  <si>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</si>
  <si>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</si>
  <si>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</si>
  <si>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</si>
  <si>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</si>
  <si>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</si>
  <si>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</si>
  <si>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</si>
  <si>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</si>
  <si>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</si>
  <si>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</si>
  <si>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</si>
  <si>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</si>
  <si>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</si>
  <si>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</si>
  <si>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</si>
  <si>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</si>
  <si>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</si>
  <si>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</si>
  <si>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</si>
  <si>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</si>
  <si>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</si>
  <si>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</si>
  <si>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</si>
  <si>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</si>
  <si>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</si>
  <si>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</si>
  <si>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</si>
  <si>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</si>
  <si>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</si>
  <si>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</si>
  <si>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</si>
  <si>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</si>
  <si>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</si>
  <si>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</si>
  <si>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</si>
  <si>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</si>
  <si>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</si>
  <si>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</si>
  <si>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</si>
  <si>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</si>
  <si>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</si>
  <si>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</si>
  <si>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</si>
  <si>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</si>
  <si>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</si>
  <si>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</si>
  <si>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</si>
  <si>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</si>
  <si>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</si>
  <si>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</si>
  <si>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</si>
  <si>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</si>
  <si>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</si>
  <si>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</si>
  <si>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</si>
  <si>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</si>
  <si>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</si>
  <si>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</si>
  <si>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</si>
  <si>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</si>
  <si>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</si>
  <si>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</si>
  <si>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</si>
  <si>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</si>
  <si>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</si>
  <si>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</si>
  <si>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</si>
  <si>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</si>
  <si>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</si>
  <si>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</si>
  <si>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</si>
  <si>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</si>
  <si>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</si>
  <si>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</si>
  <si>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</si>
  <si>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</si>
  <si>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</si>
  <si>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</si>
  <si>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</si>
  <si>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</si>
  <si>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</si>
  <si>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</si>
  <si>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</si>
  <si>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</si>
  <si>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</si>
  <si>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</si>
  <si>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</si>
  <si>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</si>
  <si>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</si>
  <si>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</si>
  <si>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</si>
  <si>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</si>
  <si>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</si>
  <si>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</si>
  <si>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</si>
  <si>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</si>
  <si>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</si>
  <si>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</si>
  <si>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</si>
  <si>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</si>
  <si>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</si>
  <si>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</si>
  <si>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</si>
  <si>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</si>
  <si>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</si>
  <si>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</si>
  <si>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</si>
  <si>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</si>
  <si>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</si>
  <si>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</si>
  <si>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</si>
  <si>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</si>
  <si>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</si>
  <si>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</si>
  <si>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</si>
  <si>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</si>
  <si>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</si>
  <si>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</si>
  <si>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</si>
  <si>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</si>
  <si>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</si>
  <si>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</si>
  <si>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</si>
  <si>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</si>
  <si>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</si>
  <si>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</si>
  <si>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</si>
  <si>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</si>
  <si>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</si>
  <si>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</si>
  <si>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</si>
  <si>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</si>
  <si>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</si>
  <si>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</si>
  <si>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</si>
  <si>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</si>
  <si>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</si>
  <si>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</si>
  <si>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</si>
  <si>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</si>
  <si>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</si>
  <si>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</si>
  <si>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</si>
  <si>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</si>
  <si>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</si>
  <si>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</si>
  <si>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</si>
  <si>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</si>
  <si>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</si>
  <si>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</si>
  <si>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</si>
  <si>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</si>
  <si>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</si>
  <si>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</si>
  <si>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</si>
  <si>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</si>
  <si>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</si>
  <si>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</si>
  <si>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</si>
  <si>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</si>
  <si>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</si>
  <si>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</si>
  <si>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</si>
  <si>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</si>
  <si>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</si>
  <si>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</si>
  <si>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</si>
  <si>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</si>
  <si>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</si>
  <si>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</si>
  <si>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</si>
  <si>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</si>
  <si>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</si>
  <si>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</si>
  <si>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</si>
  <si>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</si>
  <si>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</si>
  <si>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</si>
  <si>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</si>
  <si>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</si>
  <si>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</si>
  <si>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</si>
  <si>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</si>
  <si>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</si>
  <si>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</si>
  <si>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</si>
  <si>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</si>
  <si>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</si>
  <si>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</si>
  <si>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</si>
  <si>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</si>
  <si>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</si>
  <si>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</si>
  <si>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</si>
  <si>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</si>
  <si>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</si>
  <si>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</si>
  <si>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</si>
  <si>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</si>
  <si>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</si>
  <si>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</si>
  <si>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</si>
  <si>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</si>
  <si>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</si>
  <si>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</si>
  <si>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</si>
  <si>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</si>
  <si>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</si>
  <si>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</si>
  <si>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</si>
  <si>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</si>
  <si>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</si>
  <si>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</si>
  <si>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</si>
  <si>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</si>
  <si>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</si>
  <si>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</si>
  <si>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</si>
  <si>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</si>
  <si>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</si>
  <si>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</si>
  <si>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</si>
  <si>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</si>
  <si>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</si>
  <si>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</si>
  <si>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</si>
  <si>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</si>
  <si>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</si>
  <si>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</si>
  <si>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</si>
  <si>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</si>
  <si>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</si>
  <si>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</si>
  <si>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</si>
  <si>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</si>
  <si>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</si>
  <si>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</si>
  <si>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</si>
  <si>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</si>
  <si>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</si>
  <si>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</si>
  <si>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</si>
  <si>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</si>
  <si>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</si>
  <si>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</si>
  <si>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</si>
  <si>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</si>
  <si>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</si>
  <si>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</si>
  <si>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</si>
  <si>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</si>
  <si>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</si>
  <si>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</si>
  <si>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</si>
  <si>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</si>
  <si>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</si>
  <si>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</si>
  <si>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</si>
  <si>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</si>
  <si>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</si>
  <si>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</si>
  <si>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</si>
  <si>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</si>
  <si>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</si>
  <si>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</si>
  <si>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</si>
  <si>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</si>
  <si>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</si>
  <si>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</si>
  <si>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</si>
  <si>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</si>
  <si>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</si>
  <si>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</si>
  <si>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</si>
  <si>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</si>
  <si>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</si>
  <si>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</si>
  <si>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</si>
  <si>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</si>
  <si>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</si>
  <si>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</si>
  <si>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</si>
  <si>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</si>
  <si>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</si>
  <si>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</si>
  <si>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</si>
  <si>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</si>
  <si>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</si>
  <si>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</si>
  <si>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</si>
  <si>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</si>
  <si>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</si>
  <si>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</si>
  <si>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</si>
  <si>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</si>
  <si>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</si>
  <si>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</si>
  <si>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</si>
  <si>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</si>
  <si>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</si>
  <si>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</si>
  <si>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</si>
  <si>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</si>
  <si>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</si>
  <si>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</si>
  <si>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</si>
  <si>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</si>
  <si>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</si>
  <si>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</si>
  <si>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</si>
  <si>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</si>
  <si>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</si>
  <si>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</si>
  <si>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</si>
  <si>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</si>
  <si>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</si>
  <si>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</si>
  <si>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</si>
  <si>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</si>
  <si>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</si>
  <si>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</si>
  <si>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</si>
  <si>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</si>
  <si>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</si>
  <si>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</si>
  <si>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</si>
  <si>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</si>
  <si>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</si>
  <si>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</si>
  <si>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</si>
  <si>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</si>
  <si>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</si>
  <si>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</si>
  <si>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</si>
  <si>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</si>
  <si>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</si>
  <si>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</si>
  <si>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</si>
  <si>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</si>
  <si>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</si>
  <si>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</si>
  <si>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</si>
  <si>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</si>
  <si>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</si>
  <si>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</si>
  <si>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</si>
  <si>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</si>
  <si>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</si>
  <si>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</si>
  <si>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</si>
  <si>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</si>
  <si>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</si>
  <si>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</si>
  <si>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</si>
  <si>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</si>
  <si>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</si>
  <si>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</si>
  <si>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</si>
  <si>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</si>
  <si>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</si>
  <si>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</si>
  <si>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</si>
  <si>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</si>
  <si>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</si>
  <si>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</si>
  <si>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</si>
  <si>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</si>
  <si>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</si>
  <si>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</si>
  <si>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</si>
  <si>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</si>
  <si>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</si>
  <si>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</si>
  <si>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</si>
  <si>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</si>
  <si>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</si>
  <si>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</si>
  <si>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</si>
  <si>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</si>
  <si>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</si>
  <si>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</si>
  <si>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</si>
  <si>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</si>
  <si>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</si>
  <si>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</si>
  <si>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</si>
  <si>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</si>
  <si>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</si>
  <si>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</si>
  <si>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</si>
  <si>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</si>
  <si>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</si>
  <si>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</si>
  <si>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</si>
  <si>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</si>
  <si>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</si>
  <si>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</si>
  <si>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</si>
  <si>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</si>
  <si>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</si>
  <si>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</si>
  <si>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</si>
  <si>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</si>
  <si>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</si>
  <si>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</si>
  <si>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</si>
  <si>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</si>
  <si>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</si>
  <si>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</si>
  <si>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</si>
  <si>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</si>
  <si>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</si>
  <si>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</si>
  <si>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</si>
  <si>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</si>
  <si>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</si>
  <si>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</si>
  <si>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</si>
  <si>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</si>
  <si>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</si>
  <si>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</si>
  <si>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</si>
  <si>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</si>
  <si>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</si>
  <si>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</si>
  <si>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</si>
  <si>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</si>
  <si>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</si>
  <si>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</si>
  <si>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</si>
  <si>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</si>
  <si>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</si>
  <si>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</si>
  <si>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</si>
  <si>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</si>
  <si>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</si>
  <si>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</si>
  <si>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</si>
  <si>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</si>
  <si>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</si>
  <si>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</si>
  <si>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</si>
  <si>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</si>
  <si>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</si>
  <si>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</si>
  <si>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</si>
  <si>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</si>
  <si>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</si>
  <si>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</si>
  <si>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</si>
  <si>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</si>
  <si>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</si>
  <si>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</si>
  <si>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</si>
  <si>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</si>
  <si>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</si>
  <si>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</si>
  <si>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</si>
  <si>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</si>
  <si>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</si>
  <si>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</si>
  <si>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</si>
  <si>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</si>
  <si>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</si>
  <si>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</si>
  <si>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</si>
  <si>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</si>
  <si>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</si>
  <si>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</si>
  <si>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</si>
  <si>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</si>
  <si>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</si>
  <si>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</si>
  <si>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</si>
  <si>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</si>
  <si>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</si>
  <si>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</si>
  <si>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</si>
  <si>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</si>
  <si>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</si>
  <si>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</si>
  <si>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</si>
  <si>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</si>
  <si>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</si>
  <si>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</si>
  <si>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</si>
  <si>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</si>
  <si>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</si>
  <si>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</si>
  <si>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</si>
  <si>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</si>
  <si>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</si>
  <si>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</si>
  <si>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</si>
  <si>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</si>
  <si>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</si>
  <si>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</si>
  <si>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</si>
  <si>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</si>
  <si>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</si>
  <si>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</si>
  <si>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</si>
  <si>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</si>
  <si>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</si>
  <si>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</si>
  <si>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</si>
  <si>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</si>
  <si>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</si>
  <si>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</si>
  <si>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</si>
  <si>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</si>
  <si>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</si>
  <si>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</si>
  <si>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</si>
  <si>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</si>
  <si>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</si>
  <si>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</si>
  <si>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</si>
  <si>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</si>
  <si>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</si>
  <si>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</si>
  <si>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</si>
  <si>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</si>
  <si>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</si>
  <si>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</si>
  <si>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</si>
  <si>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</si>
  <si>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</si>
  <si>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</si>
  <si>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</si>
  <si>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</si>
  <si>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</si>
  <si>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</si>
  <si>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</si>
  <si>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</si>
  <si>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</si>
  <si>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</si>
  <si>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</si>
  <si>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</si>
  <si>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</si>
  <si>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</si>
  <si>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</si>
  <si>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</si>
  <si>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</si>
  <si>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</si>
  <si>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</si>
  <si>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</si>
  <si>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</si>
  <si>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</si>
  <si>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</si>
  <si>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</si>
  <si>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</si>
  <si>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</si>
  <si>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</si>
  <si>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</si>
  <si>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</si>
  <si>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</si>
  <si>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</si>
  <si>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</si>
  <si>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</si>
  <si>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</si>
  <si>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</si>
  <si>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</si>
  <si>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</si>
  <si>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</si>
  <si>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</si>
  <si>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</si>
  <si>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</si>
  <si>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</si>
  <si>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</si>
  <si>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</si>
  <si>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</si>
  <si>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</si>
  <si>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</si>
  <si>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</si>
  <si>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</si>
  <si>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</si>
  <si>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</si>
  <si>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</si>
  <si>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</si>
  <si>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</si>
  <si>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</si>
  <si>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</si>
  <si>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</si>
  <si>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</si>
  <si>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</si>
  <si>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</si>
  <si>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</si>
  <si>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</si>
  <si>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</si>
  <si>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</si>
  <si>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</si>
  <si>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</si>
  <si>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</si>
  <si>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</si>
  <si>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</si>
  <si>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</si>
  <si>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</si>
  <si>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</si>
  <si>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</si>
  <si>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</si>
  <si>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</si>
  <si>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</si>
  <si>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</si>
  <si>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</si>
  <si>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</si>
  <si>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</si>
  <si>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</si>
  <si>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</si>
  <si>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</si>
  <si>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</si>
  <si>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</si>
  <si>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</si>
  <si>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</si>
  <si>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</si>
  <si>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</si>
  <si>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</si>
  <si>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</si>
  <si>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</si>
  <si>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</si>
  <si>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</si>
  <si>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</si>
  <si>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</si>
  <si>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</si>
  <si>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</si>
  <si>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</si>
  <si>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</si>
  <si>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</si>
  <si>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</si>
  <si>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</si>
  <si>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</si>
  <si>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</si>
  <si>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</si>
  <si>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</si>
  <si>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</si>
  <si>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</si>
  <si>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</si>
  <si>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</si>
  <si>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</si>
  <si>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</si>
  <si>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</si>
  <si>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</si>
  <si>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</si>
  <si>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</si>
  <si>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</si>
  <si>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</si>
  <si>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</si>
  <si>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</si>
  <si>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</si>
  <si>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</si>
  <si>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</si>
  <si>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</si>
  <si>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</si>
  <si>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</si>
  <si>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</si>
  <si>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</si>
  <si>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</si>
  <si>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</si>
  <si>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</si>
  <si>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</si>
  <si>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</si>
  <si>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</si>
  <si>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</si>
  <si>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</si>
  <si>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</si>
  <si>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</si>
  <si>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</si>
  <si>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</si>
  <si>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</si>
  <si>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</si>
  <si>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</si>
  <si>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</si>
  <si>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</si>
  <si>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</si>
  <si>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</si>
  <si>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</si>
  <si>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</si>
  <si>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</si>
  <si>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</si>
  <si>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</si>
  <si>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</si>
  <si>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</si>
  <si>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</si>
  <si>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</si>
  <si>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</si>
  <si>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</si>
  <si>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</si>
  <si>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</si>
  <si>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</si>
  <si>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</si>
  <si>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</si>
  <si>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</si>
  <si>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</si>
  <si>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</si>
  <si>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</si>
  <si>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</si>
  <si>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</si>
  <si>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</si>
  <si>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</si>
  <si>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</si>
  <si>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</si>
  <si>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</si>
  <si>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</si>
  <si>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</si>
  <si>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</si>
  <si>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</si>
  <si>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</si>
  <si>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</si>
  <si>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</si>
  <si>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</si>
  <si>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</si>
  <si>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</si>
  <si>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</si>
  <si>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</si>
  <si>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</si>
  <si>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</si>
  <si>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</si>
  <si>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</si>
  <si>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</si>
  <si>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</si>
  <si>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</si>
  <si>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</si>
  <si>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</si>
  <si>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</si>
  <si>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</si>
  <si>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</si>
  <si>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</si>
  <si>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</si>
  <si>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</si>
  <si>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</si>
  <si>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</si>
  <si>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</si>
  <si>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</si>
  <si>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</si>
  <si>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</si>
  <si>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</si>
  <si>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</si>
  <si>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</si>
  <si>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</si>
  <si>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</si>
  <si>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</si>
  <si>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</si>
  <si>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</si>
  <si>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</si>
  <si>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</si>
  <si>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</si>
  <si>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</si>
  <si>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</si>
  <si>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</si>
  <si>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</si>
  <si>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</si>
  <si>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</si>
  <si>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</si>
  <si>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</si>
  <si>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</si>
  <si>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</si>
  <si>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</si>
  <si>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</si>
  <si>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</si>
  <si>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</si>
  <si>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</si>
  <si>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</si>
  <si>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</si>
  <si>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</si>
  <si>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</si>
  <si>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</si>
  <si>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</si>
  <si>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</si>
  <si>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</si>
  <si>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</si>
  <si>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</si>
  <si>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</si>
  <si>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</si>
  <si>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</si>
  <si>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</si>
  <si>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</si>
  <si>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</si>
  <si>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</si>
  <si>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</si>
  <si>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</si>
  <si>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</si>
  <si>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</si>
  <si>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</si>
  <si>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</si>
  <si>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</si>
  <si>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</si>
  <si>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</si>
  <si>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</si>
  <si>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</si>
  <si>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</si>
  <si>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</si>
  <si>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</si>
  <si>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</si>
  <si>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</si>
  <si>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</si>
  <si>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</si>
  <si>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</si>
  <si>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</si>
  <si>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</si>
  <si>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</si>
  <si>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</si>
  <si>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</si>
  <si>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</si>
  <si>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</si>
  <si>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</si>
  <si>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</si>
  <si>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</si>
  <si>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</si>
  <si>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</si>
  <si>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</si>
  <si>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</si>
  <si>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</si>
  <si>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</si>
  <si>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</si>
  <si>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</si>
  <si>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</si>
  <si>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</si>
  <si>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</si>
  <si>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</si>
  <si>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</si>
  <si>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</si>
  <si>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</si>
  <si>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</si>
  <si>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</si>
  <si>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</si>
  <si>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</si>
  <si>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</si>
  <si>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</si>
  <si>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</si>
  <si>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</si>
  <si>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</si>
  <si>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</si>
  <si>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</si>
  <si>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</si>
  <si>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</si>
  <si>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</si>
  <si>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</si>
  <si>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</si>
  <si>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</si>
  <si>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</si>
  <si>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</si>
  <si>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</si>
  <si>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</si>
  <si>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</si>
  <si>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</si>
  <si>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</si>
  <si>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</si>
  <si>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</si>
  <si>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</si>
  <si>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</si>
  <si>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</si>
  <si>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</si>
  <si>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</si>
  <si>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</si>
  <si>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</si>
  <si>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</si>
  <si>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</si>
  <si>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</si>
  <si>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</si>
  <si>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</si>
  <si>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</si>
  <si>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</si>
  <si>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</si>
  <si>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</si>
  <si>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</si>
  <si>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</si>
  <si>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</si>
  <si>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</si>
  <si>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</si>
  <si>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</si>
  <si>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</si>
  <si>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</si>
  <si>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</si>
  <si>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</si>
  <si>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</si>
  <si>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</si>
  <si>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</si>
  <si>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</si>
  <si>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</si>
  <si>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</si>
  <si>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</si>
  <si>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</si>
  <si>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</si>
  <si>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</si>
  <si>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</si>
  <si>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</si>
  <si>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</si>
  <si>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</si>
  <si>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</si>
  <si>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</si>
  <si>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</si>
  <si>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</si>
  <si>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</si>
  <si>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</si>
  <si>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</si>
  <si>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</si>
  <si>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</si>
  <si>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</si>
  <si>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</si>
  <si>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</si>
  <si>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</si>
  <si>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</si>
  <si>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</si>
  <si>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</si>
  <si>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</si>
  <si>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</si>
  <si>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</si>
  <si>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</si>
  <si>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</si>
  <si>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</si>
  <si>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</si>
  <si>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</si>
  <si>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</si>
  <si>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</si>
  <si>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</si>
  <si>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</si>
  <si>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</si>
  <si>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</si>
  <si>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</si>
  <si>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</si>
  <si>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</si>
  <si>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</si>
  <si>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</si>
  <si>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</si>
  <si>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</si>
  <si>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</si>
  <si>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</si>
  <si>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</si>
  <si>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</si>
  <si>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</si>
  <si>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</si>
  <si>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</si>
  <si>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</si>
  <si>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</si>
  <si>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</si>
  <si>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</si>
  <si>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</si>
  <si>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</si>
  <si>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</si>
  <si>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</si>
  <si>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</si>
  <si>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</si>
  <si>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</si>
  <si>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</si>
  <si>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</si>
  <si>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</si>
  <si>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</si>
  <si>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</si>
  <si>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</si>
  <si>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</si>
  <si>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</si>
  <si>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</si>
  <si>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</si>
  <si>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</si>
  <si>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</si>
  <si>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</si>
  <si>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</si>
  <si>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</si>
  <si>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</si>
  <si>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</si>
  <si>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</si>
  <si>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</si>
  <si>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</si>
  <si>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</si>
  <si>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</si>
  <si>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</si>
  <si>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</si>
  <si>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</si>
  <si>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</si>
  <si>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</si>
  <si>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</si>
  <si>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</si>
  <si>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</si>
  <si>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</si>
  <si>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</si>
  <si>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</si>
  <si>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</si>
  <si>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</si>
  <si>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</si>
  <si>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</si>
  <si>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</si>
  <si>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</si>
  <si>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</si>
  <si>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</si>
  <si>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</si>
  <si>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</si>
  <si>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</si>
  <si>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</si>
  <si>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</si>
  <si>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</si>
  <si>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</si>
  <si>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</si>
  <si>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</si>
  <si>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</si>
  <si>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</si>
  <si>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</si>
  <si>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</si>
  <si>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</si>
  <si>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</si>
  <si>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</si>
  <si>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</si>
  <si>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</si>
  <si>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</si>
  <si>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</si>
  <si>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</si>
  <si>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</si>
  <si>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</si>
  <si>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</si>
  <si>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</si>
  <si>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</si>
  <si>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</si>
  <si>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</si>
  <si>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</si>
  <si>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</si>
  <si>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</si>
  <si>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</si>
  <si>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</si>
  <si>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</si>
  <si>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</si>
  <si>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</si>
  <si>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</si>
  <si>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</si>
  <si>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</si>
  <si>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</si>
  <si>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</si>
  <si>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</si>
  <si>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</si>
  <si>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</si>
  <si>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</si>
  <si>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</si>
  <si>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</si>
  <si>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</si>
  <si>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</si>
  <si>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</si>
  <si>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</si>
  <si>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</si>
  <si>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</si>
  <si>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</si>
  <si>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</si>
  <si>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</si>
  <si>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</si>
  <si>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</si>
  <si>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</si>
  <si>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</si>
  <si>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</si>
  <si>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</si>
  <si>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</si>
  <si>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</si>
  <si>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</si>
  <si>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</si>
  <si>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</si>
  <si>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</si>
  <si>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</si>
  <si>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</si>
  <si>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</si>
  <si>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</si>
  <si>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</si>
  <si>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</si>
  <si>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</si>
  <si>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</si>
  <si>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</si>
  <si>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</si>
  <si>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</si>
  <si>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</si>
  <si>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</si>
  <si>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</si>
  <si>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</si>
  <si>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</si>
  <si>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</si>
  <si>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</si>
  <si>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</si>
  <si>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</si>
  <si>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</si>
  <si>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</si>
  <si>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</si>
  <si>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</si>
  <si>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</si>
  <si>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</si>
  <si>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</si>
  <si>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</si>
  <si>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</si>
  <si>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</si>
  <si>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</si>
  <si>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</si>
  <si>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</si>
  <si>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</si>
  <si>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</si>
  <si>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</si>
  <si>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</si>
  <si>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</si>
  <si>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</si>
  <si>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</si>
  <si>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</si>
  <si>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</si>
  <si>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</si>
  <si>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</si>
  <si>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</si>
  <si>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</si>
  <si>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</si>
  <si>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</si>
  <si>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</si>
  <si>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</si>
  <si>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</si>
  <si>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</si>
  <si>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</si>
  <si>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</si>
  <si>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</si>
  <si>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</si>
  <si>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</si>
  <si>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</si>
  <si>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</si>
  <si>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</si>
  <si>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</si>
  <si>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</si>
  <si>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</si>
  <si>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</si>
  <si>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</si>
  <si>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</si>
  <si>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</si>
  <si>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</si>
  <si>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</si>
  <si>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</si>
  <si>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</si>
  <si>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</si>
  <si>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</si>
  <si>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</si>
  <si>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</si>
  <si>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</si>
  <si>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</si>
  <si>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</si>
  <si>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</si>
  <si>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</si>
  <si>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</si>
  <si>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</si>
  <si>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</si>
  <si>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</si>
  <si>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</si>
  <si>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</si>
  <si>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</si>
  <si>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</si>
  <si>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</si>
  <si>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</si>
  <si>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</si>
  <si>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</si>
  <si>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</si>
  <si>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</si>
  <si>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</si>
  <si>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</si>
  <si>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</si>
  <si>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</si>
  <si>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</si>
  <si>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</si>
  <si>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</si>
  <si>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</si>
  <si>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</si>
  <si>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</si>
  <si>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</si>
  <si>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</si>
  <si>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</si>
  <si>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</si>
  <si>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</si>
  <si>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</si>
  <si>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</si>
  <si>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</si>
  <si>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</si>
  <si>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</si>
  <si>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</si>
  <si>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</si>
  <si>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</si>
  <si>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</si>
  <si>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</si>
  <si>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</si>
  <si>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</si>
  <si>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</si>
  <si>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</si>
  <si>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</si>
  <si>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</si>
  <si>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</si>
  <si>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</si>
  <si>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</si>
  <si>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</si>
  <si>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</si>
  <si>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</si>
  <si>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</si>
  <si>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</si>
  <si>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</si>
  <si>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</si>
  <si>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</si>
  <si>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</si>
  <si>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</si>
  <si>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</si>
  <si>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</si>
  <si>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</si>
  <si>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</si>
  <si>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</si>
  <si>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</si>
  <si>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</si>
  <si>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</si>
  <si>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</si>
  <si>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</si>
  <si>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</si>
  <si>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</si>
  <si>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</si>
  <si>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</si>
  <si>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</si>
  <si>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</si>
  <si>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</si>
  <si>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</si>
  <si>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</si>
  <si>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</si>
  <si>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</si>
  <si>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</si>
  <si>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</si>
  <si>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</si>
  <si>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</si>
  <si>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</si>
  <si>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</si>
  <si>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</si>
  <si>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</si>
  <si>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</si>
  <si>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</si>
  <si>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</si>
  <si>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</si>
  <si>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</si>
  <si>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</si>
  <si>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</si>
  <si>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</si>
  <si>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</si>
  <si>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</si>
  <si>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</si>
  <si>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</si>
  <si>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</si>
  <si>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</si>
  <si>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</si>
  <si>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</si>
  <si>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</si>
  <si>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</si>
  <si>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</si>
  <si>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</si>
  <si>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</si>
  <si>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</si>
  <si>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</si>
  <si>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</si>
  <si>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</si>
  <si>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</si>
  <si>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</si>
  <si>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</si>
  <si>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</si>
  <si>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</si>
  <si>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</si>
  <si>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</si>
  <si>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</si>
  <si>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</si>
  <si>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</si>
  <si>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</si>
  <si>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</si>
  <si>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</si>
  <si>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</si>
  <si>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</si>
  <si>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</si>
  <si>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</si>
  <si>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</si>
  <si>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</si>
  <si>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</si>
  <si>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</si>
  <si>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</si>
  <si>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</si>
  <si>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</si>
  <si>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</si>
  <si>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</si>
  <si>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</si>
  <si>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</si>
  <si>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</si>
  <si>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</si>
  <si>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</si>
  <si>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</si>
  <si>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</si>
  <si>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</si>
  <si>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</si>
  <si>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</si>
  <si>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</si>
  <si>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</si>
  <si>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</si>
  <si>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</si>
  <si>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</si>
  <si>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</si>
  <si>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</si>
  <si>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</si>
  <si>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</si>
  <si>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</si>
  <si>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</si>
  <si>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</si>
  <si>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</si>
  <si>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</si>
  <si>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</si>
  <si>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</si>
  <si>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</si>
  <si>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</si>
  <si>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</si>
  <si>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</si>
  <si>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</si>
  <si>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</si>
  <si>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</si>
  <si>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</si>
  <si>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</si>
  <si>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</si>
  <si>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</si>
  <si>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</si>
  <si>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</si>
  <si>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</si>
  <si>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</si>
  <si>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</si>
  <si>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</si>
  <si>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</si>
  <si>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</si>
  <si>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</si>
  <si>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</si>
  <si>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</si>
  <si>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</si>
  <si>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</si>
  <si>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</si>
  <si>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</si>
  <si>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</si>
  <si>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</si>
  <si>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</si>
  <si>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</si>
  <si>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</si>
  <si>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</si>
  <si>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</si>
  <si>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</si>
  <si>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</si>
  <si>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</si>
  <si>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</si>
  <si>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</si>
  <si>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</si>
  <si>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</si>
  <si>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</si>
  <si>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</si>
  <si>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</si>
  <si>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</si>
  <si>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</si>
  <si>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</si>
  <si>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</si>
  <si>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</si>
  <si>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</si>
  <si>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</si>
  <si>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</si>
  <si>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</si>
  <si>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</si>
  <si>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</si>
  <si>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</si>
  <si>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</si>
  <si>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</si>
  <si>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</si>
  <si>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</si>
  <si>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</si>
  <si>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</si>
  <si>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</si>
  <si>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</si>
  <si>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</si>
  <si>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</si>
  <si>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</si>
  <si>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</si>
  <si>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</si>
  <si>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</si>
  <si>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</si>
  <si>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</si>
  <si>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</si>
  <si>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</si>
  <si>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</si>
  <si>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</si>
  <si>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</si>
  <si>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</si>
  <si>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</si>
  <si>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</si>
  <si>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</si>
  <si>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</si>
  <si>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</si>
  <si>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</si>
  <si>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</si>
  <si>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</si>
  <si>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</si>
  <si>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</si>
  <si>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</si>
  <si>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</si>
  <si>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</si>
  <si>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</si>
  <si>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</si>
  <si>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</si>
  <si>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</si>
  <si>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</si>
  <si>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</si>
  <si>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</si>
  <si>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</si>
  <si>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</si>
  <si>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</si>
  <si>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</si>
  <si>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</si>
  <si>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</si>
  <si>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</si>
  <si>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</si>
  <si>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</si>
  <si>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</si>
  <si>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</si>
  <si>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</si>
  <si>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</si>
  <si>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</si>
  <si>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</si>
  <si>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</si>
  <si>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</si>
  <si>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</si>
  <si>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</si>
  <si>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</si>
  <si>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</si>
  <si>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</si>
  <si>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</si>
  <si>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</si>
  <si>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</si>
  <si>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</si>
  <si>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</si>
  <si>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</si>
  <si>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</si>
  <si>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</si>
  <si>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</si>
  <si>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</si>
  <si>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</si>
  <si>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</si>
  <si>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</si>
  <si>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</si>
  <si>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</si>
  <si>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</si>
  <si>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</si>
  <si>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</si>
  <si>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</si>
  <si>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</si>
  <si>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</si>
  <si>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</si>
  <si>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</si>
  <si>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</si>
  <si>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</si>
  <si>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</si>
  <si>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</si>
  <si>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</si>
  <si>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</si>
  <si>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</si>
  <si>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</si>
  <si>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</si>
  <si>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</si>
  <si>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</si>
  <si>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</si>
  <si>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</si>
  <si>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</si>
  <si>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</si>
  <si>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</si>
  <si>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</si>
  <si>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</si>
  <si>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</si>
  <si>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</si>
  <si>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</si>
  <si>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</si>
  <si>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</si>
  <si>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</si>
  <si>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</si>
  <si>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</si>
  <si>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</si>
  <si>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</si>
  <si>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</si>
  <si>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</si>
  <si>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</si>
  <si>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</si>
  <si>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</si>
  <si>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</si>
  <si>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</si>
  <si>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</si>
  <si>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</si>
  <si>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</si>
  <si>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</si>
  <si>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</si>
  <si>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</si>
  <si>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</si>
  <si>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</si>
  <si>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</si>
  <si>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</si>
  <si>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</si>
  <si>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</si>
  <si>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</si>
  <si>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</si>
  <si>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</si>
  <si>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</si>
  <si>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</si>
  <si>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</si>
  <si>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</si>
  <si>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</si>
  <si>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</si>
  <si>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</si>
  <si>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</si>
  <si>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</si>
  <si>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</si>
  <si>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</si>
  <si>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</si>
  <si>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</si>
  <si>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</si>
  <si>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</si>
  <si>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</si>
  <si>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</si>
  <si>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</si>
  <si>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</si>
  <si>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</si>
  <si>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</si>
  <si>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</si>
  <si>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</si>
  <si>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</si>
  <si>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</si>
  <si>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</si>
  <si>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</si>
  <si>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</si>
  <si>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</si>
  <si>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</si>
  <si>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</si>
  <si>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</si>
  <si>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</si>
  <si>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</si>
  <si>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</si>
  <si>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</si>
  <si>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</si>
  <si>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</si>
  <si>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</si>
  <si>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</si>
  <si>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</si>
  <si>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</si>
  <si>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</si>
  <si>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</si>
  <si>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</si>
  <si>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</si>
  <si>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</si>
  <si>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</si>
  <si>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</si>
  <si>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</si>
  <si>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</si>
  <si>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</si>
  <si>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</si>
  <si>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</si>
  <si>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</si>
  <si>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</si>
  <si>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</si>
  <si>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</si>
  <si>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</si>
  <si>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</si>
  <si>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</si>
  <si>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</si>
  <si>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</si>
  <si>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</si>
  <si>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</si>
  <si>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</si>
  <si>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</si>
  <si>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</si>
  <si>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</si>
  <si>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</si>
  <si>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</si>
  <si>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</si>
  <si>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</si>
  <si>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</si>
  <si>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</si>
  <si>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</si>
  <si>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</si>
  <si>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</si>
  <si>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</si>
  <si>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</si>
  <si>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</si>
  <si>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</si>
  <si>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</si>
  <si>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</si>
  <si>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</si>
  <si>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</si>
  <si>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</si>
  <si>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</si>
  <si>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</si>
  <si>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</si>
  <si>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</si>
  <si>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</si>
  <si>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</si>
  <si>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</si>
  <si>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</si>
  <si>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</si>
  <si>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</si>
  <si>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</si>
  <si>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</si>
  <si>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</si>
  <si>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</si>
  <si>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</si>
  <si>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</si>
  <si>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</si>
  <si>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</si>
  <si>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</si>
  <si>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</si>
  <si>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</si>
  <si>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</si>
  <si>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</si>
  <si>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</si>
  <si>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</si>
  <si>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</si>
  <si>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</si>
  <si>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</si>
  <si>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</si>
  <si>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</si>
  <si>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</si>
  <si>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</si>
  <si>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</si>
  <si>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</si>
  <si>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</si>
  <si>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</si>
  <si>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</si>
  <si>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</si>
  <si>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</si>
  <si>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</si>
  <si>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</si>
  <si>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</si>
  <si>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</si>
  <si>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</si>
  <si>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</si>
  <si>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</si>
  <si>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</si>
  <si>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</si>
  <si>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</si>
  <si>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</si>
  <si>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</si>
  <si>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</si>
  <si>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</si>
  <si>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</si>
  <si>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</si>
  <si>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</si>
  <si>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</si>
  <si>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</si>
  <si>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</si>
  <si>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</si>
  <si>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</si>
  <si>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</si>
  <si>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</si>
  <si>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</si>
  <si>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</si>
  <si>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</si>
  <si>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</si>
  <si>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</si>
  <si>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</si>
  <si>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</si>
  <si>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</si>
  <si>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</si>
  <si>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</si>
  <si>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</si>
  <si>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</si>
  <si>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</si>
  <si>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</si>
  <si>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</si>
  <si>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</si>
  <si>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</si>
  <si>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</si>
  <si>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</si>
  <si>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</si>
  <si>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</si>
  <si>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</si>
  <si>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</si>
  <si>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</si>
  <si>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</si>
  <si>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</si>
  <si>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</si>
  <si>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</si>
  <si>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</si>
  <si>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</si>
  <si>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</si>
  <si>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</si>
  <si>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</si>
  <si>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</si>
  <si>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</si>
  <si>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</si>
  <si>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</si>
  <si>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</si>
  <si>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</si>
  <si>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</si>
  <si>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</si>
  <si>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</si>
  <si>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</si>
  <si>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</si>
  <si>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</si>
  <si>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</si>
  <si>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</si>
  <si>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</si>
  <si>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</si>
  <si>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</si>
  <si>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</si>
  <si>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</si>
  <si>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</si>
  <si>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</si>
  <si>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</si>
  <si>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</si>
  <si>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</si>
  <si>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</si>
  <si>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</si>
  <si>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</si>
  <si>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</si>
  <si>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</si>
  <si>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</si>
  <si>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</si>
  <si>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</si>
  <si>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</si>
  <si>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</si>
  <si>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</si>
  <si>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</si>
  <si>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</si>
  <si>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</si>
  <si>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</si>
  <si>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</si>
  <si>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</si>
  <si>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</si>
  <si>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</si>
  <si>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</si>
  <si>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</si>
  <si>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</si>
  <si>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</si>
  <si>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</si>
  <si>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</si>
  <si>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</si>
  <si>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</si>
  <si>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</si>
  <si>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</si>
  <si>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</si>
  <si>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</si>
  <si>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</si>
  <si>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</si>
  <si>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</si>
  <si>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</si>
  <si>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</si>
  <si>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</si>
  <si>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</si>
  <si>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</si>
  <si>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</si>
  <si>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</si>
  <si>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</si>
  <si>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</si>
  <si>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</si>
  <si>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</si>
  <si>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</si>
  <si>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</si>
  <si>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</si>
  <si>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</si>
  <si>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</si>
  <si>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</si>
  <si>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</si>
  <si>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</si>
  <si>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</si>
  <si>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</si>
  <si>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</si>
  <si>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</si>
  <si>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</si>
  <si>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</si>
  <si>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</si>
  <si>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</si>
  <si>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</si>
  <si>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</si>
  <si>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</si>
  <si>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</si>
  <si>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</si>
  <si>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</si>
  <si>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</si>
  <si>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</si>
  <si>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</si>
  <si>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</si>
  <si>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</si>
  <si>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</si>
  <si>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</si>
  <si>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</si>
  <si>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</si>
  <si>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</si>
  <si>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</si>
  <si>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</si>
  <si>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</si>
  <si>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</si>
  <si>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</si>
  <si>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</si>
  <si>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</si>
  <si>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</si>
  <si>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</si>
  <si>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</si>
  <si>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</si>
  <si>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</si>
  <si>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</si>
  <si>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</si>
  <si>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</si>
  <si>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</si>
  <si>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</si>
  <si>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</si>
  <si>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</si>
  <si>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</si>
  <si>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</si>
  <si>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</si>
  <si>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</si>
  <si>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</si>
  <si>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</si>
  <si>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</si>
  <si>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</si>
  <si>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</si>
  <si>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</si>
  <si>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</si>
  <si>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</si>
  <si>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</si>
  <si>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</si>
  <si>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</si>
  <si>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</si>
  <si>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</si>
  <si>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</si>
  <si>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</si>
  <si>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</si>
  <si>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</si>
  <si>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</si>
  <si>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</si>
  <si>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</si>
  <si>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</si>
  <si>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</si>
  <si>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</si>
  <si>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</si>
  <si>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</si>
  <si>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</si>
  <si>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</si>
  <si>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</si>
  <si>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</si>
  <si>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</si>
  <si>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</si>
  <si>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</si>
  <si>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</si>
  <si>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</si>
  <si>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</si>
  <si>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</si>
  <si>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</si>
  <si>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</si>
  <si>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</si>
  <si>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</si>
  <si>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</si>
  <si>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</si>
  <si>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</si>
  <si>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</si>
  <si>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</si>
  <si>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</si>
  <si>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</si>
  <si>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</si>
  <si>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</si>
  <si>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</si>
  <si>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</si>
  <si>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</si>
  <si>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</si>
  <si>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</si>
  <si>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</si>
  <si>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</si>
  <si>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</si>
  <si>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</si>
  <si>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</si>
  <si>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</si>
  <si>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</si>
  <si>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</si>
  <si>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</si>
  <si>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</si>
  <si>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</si>
  <si>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</si>
  <si>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</si>
  <si>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</si>
  <si>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</si>
  <si>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</si>
  <si>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</si>
  <si>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</si>
  <si>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</si>
  <si>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</si>
  <si>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</si>
  <si>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</si>
  <si>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</si>
  <si>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</si>
  <si>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</si>
  <si>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</si>
  <si>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</si>
  <si>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</si>
  <si>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</si>
  <si>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</si>
  <si>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</si>
  <si>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</si>
  <si>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</si>
  <si>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</si>
  <si>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</si>
  <si>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</si>
  <si>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</si>
  <si>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</si>
  <si>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</si>
  <si>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</si>
  <si>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</si>
  <si>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</si>
  <si>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</si>
  <si>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</si>
  <si>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</si>
  <si>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</si>
  <si>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</si>
  <si>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</si>
  <si>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</si>
  <si>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</si>
  <si>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</si>
  <si>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</si>
  <si>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</si>
  <si>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</si>
  <si>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</si>
  <si>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</si>
  <si>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</si>
  <si>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</si>
  <si>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</si>
  <si>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</si>
  <si>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</si>
  <si>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</si>
  <si>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</si>
  <si>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</si>
  <si>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</si>
  <si>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</si>
  <si>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</si>
  <si>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</si>
  <si>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</si>
  <si>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</si>
  <si>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</si>
  <si>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</si>
  <si>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</si>
  <si>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</si>
  <si>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</si>
  <si>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</si>
  <si>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</si>
  <si>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</si>
  <si>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</si>
  <si>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</si>
  <si>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</si>
  <si>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</si>
  <si>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</si>
  <si>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</si>
  <si>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</si>
  <si>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</si>
  <si>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</si>
  <si>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</si>
  <si>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</si>
  <si>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</si>
  <si>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</si>
  <si>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</si>
  <si>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</si>
  <si>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</si>
  <si>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</si>
  <si>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</si>
  <si>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</si>
  <si>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</si>
  <si>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</si>
  <si>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</si>
  <si>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</si>
  <si>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</si>
  <si>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</si>
  <si>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</si>
  <si>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</si>
  <si>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</si>
  <si>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</si>
  <si>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</si>
  <si>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</si>
  <si>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</si>
  <si>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</si>
  <si>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</si>
  <si>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</si>
  <si>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</si>
  <si>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</si>
  <si>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</si>
  <si>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</si>
  <si>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</si>
  <si>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</si>
  <si>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</si>
  <si>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</si>
  <si>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</si>
  <si>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</si>
  <si>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</si>
  <si>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</si>
  <si>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</si>
  <si>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</si>
  <si>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</si>
  <si>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</si>
  <si>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</si>
  <si>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</si>
  <si>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</si>
  <si>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</si>
  <si>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</si>
  <si>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</si>
  <si>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</si>
  <si>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</si>
  <si>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</si>
  <si>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</si>
  <si>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</si>
  <si>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</si>
  <si>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</si>
  <si>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</si>
  <si>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</si>
  <si>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</si>
  <si>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</si>
  <si>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</si>
  <si>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</si>
  <si>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</si>
  <si>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</si>
  <si>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</si>
  <si>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</si>
  <si>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</si>
  <si>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</si>
  <si>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</si>
  <si>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</si>
  <si>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</si>
  <si>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</si>
  <si>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</si>
  <si>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</si>
  <si>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</si>
  <si>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</si>
  <si>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</si>
  <si>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</si>
  <si>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</si>
  <si>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</si>
  <si>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</si>
  <si>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</si>
  <si>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</si>
  <si>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</si>
  <si>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</si>
  <si>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</si>
  <si>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</si>
  <si>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</si>
  <si>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</si>
  <si>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</si>
  <si>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</si>
  <si>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</si>
  <si>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</si>
  <si>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</si>
  <si>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</si>
  <si>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</si>
  <si>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</si>
  <si>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</si>
  <si>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</si>
  <si>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</si>
  <si>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</si>
  <si>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</si>
  <si>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</si>
  <si>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</si>
  <si>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</si>
  <si>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</si>
  <si>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</si>
  <si>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</si>
  <si>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</si>
  <si>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</si>
  <si>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</si>
  <si>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</si>
  <si>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</si>
  <si>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</si>
  <si>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</si>
  <si>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</si>
  <si>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</si>
  <si>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</si>
  <si>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</si>
  <si>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</si>
  <si>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</si>
  <si>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</si>
  <si>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</si>
  <si>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</si>
  <si>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</si>
  <si>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</si>
  <si>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</si>
  <si>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</si>
  <si>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</si>
  <si>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</si>
  <si>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</si>
  <si>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</si>
  <si>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</si>
  <si>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</si>
  <si>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</si>
  <si>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</si>
  <si>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</si>
  <si>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</si>
  <si>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</si>
  <si>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</si>
  <si>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</si>
  <si>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</si>
  <si>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</si>
  <si>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</si>
  <si>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</si>
  <si>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</si>
  <si>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</si>
  <si>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</si>
  <si>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</si>
  <si>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</si>
  <si>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</si>
  <si>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</si>
  <si>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</si>
  <si>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</si>
  <si>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</si>
  <si>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</si>
  <si>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</si>
  <si>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</si>
  <si>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</si>
  <si>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</si>
  <si>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</si>
  <si>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</si>
  <si>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</si>
  <si>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</si>
  <si>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</si>
  <si>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</si>
  <si>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</si>
  <si>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</si>
  <si>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</si>
  <si>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</si>
  <si>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</si>
  <si>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</si>
  <si>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</si>
  <si>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</si>
  <si>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</si>
  <si>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</si>
  <si>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</si>
  <si>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</si>
  <si>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</si>
  <si>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</si>
  <si>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</si>
  <si>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</si>
  <si>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</si>
  <si>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</si>
  <si>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</si>
  <si>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</si>
  <si>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</si>
  <si>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</si>
  <si>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</si>
  <si>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</si>
  <si>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</si>
  <si>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</si>
  <si>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</si>
  <si>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</si>
  <si>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</si>
  <si>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</si>
  <si>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</si>
  <si>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</si>
  <si>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</si>
  <si>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</si>
  <si>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</si>
  <si>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</si>
  <si>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</si>
  <si>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</si>
  <si>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</si>
  <si>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</si>
  <si>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</si>
  <si>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</si>
  <si>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</si>
  <si>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</si>
  <si>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</si>
  <si>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</si>
  <si>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</si>
  <si>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</si>
  <si>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</si>
  <si>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</si>
  <si>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</si>
  <si>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</si>
  <si>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</si>
  <si>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</si>
  <si>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</si>
  <si>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</si>
  <si>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</si>
  <si>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</si>
  <si>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</si>
  <si>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</si>
  <si>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</si>
  <si>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</si>
  <si>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</si>
  <si>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</si>
  <si>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</si>
  <si>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</si>
  <si>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</si>
  <si>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</si>
  <si>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</si>
  <si>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</si>
  <si>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</si>
  <si>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</si>
  <si>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</si>
  <si>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</si>
  <si>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</si>
  <si>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</si>
  <si>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</si>
  <si>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</si>
  <si>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</si>
  <si>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</si>
  <si>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</si>
  <si>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</si>
  <si>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</si>
  <si>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</si>
  <si>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</si>
  <si>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</si>
  <si>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</si>
  <si>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</si>
  <si>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</si>
  <si>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</si>
  <si>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</si>
  <si>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</si>
  <si>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</si>
  <si>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</si>
  <si>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</si>
  <si>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</si>
  <si>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</si>
  <si>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</si>
  <si>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</si>
  <si>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</si>
  <si>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</si>
  <si>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</si>
  <si>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</si>
  <si>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</si>
  <si>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</si>
  <si>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</si>
  <si>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</si>
  <si>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</si>
  <si>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</si>
  <si>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</si>
  <si>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</si>
  <si>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</si>
  <si>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</si>
  <si>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</si>
  <si>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</si>
  <si>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</si>
  <si>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</si>
  <si>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</si>
  <si>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</si>
  <si>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</si>
  <si>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</si>
  <si>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</si>
  <si>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</si>
  <si>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</si>
  <si>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</si>
  <si>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</si>
  <si>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</si>
  <si>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</si>
  <si>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</si>
  <si>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</si>
  <si>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</si>
  <si>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</si>
  <si>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</si>
  <si>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</si>
  <si>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</si>
  <si>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</si>
  <si>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</si>
  <si>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</si>
  <si>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</si>
  <si>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</si>
  <si>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</si>
  <si>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</si>
  <si>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</si>
  <si>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</si>
  <si>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</si>
  <si>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</si>
  <si>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</si>
  <si>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</si>
  <si>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</si>
  <si>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</si>
  <si>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</si>
  <si>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</si>
  <si>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</si>
  <si>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</si>
  <si>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</si>
  <si>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</si>
  <si>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</si>
  <si>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</si>
  <si>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</si>
  <si>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</si>
  <si>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</si>
  <si>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</si>
  <si>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</si>
  <si>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</si>
  <si>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</si>
  <si>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</si>
  <si>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</si>
  <si>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</si>
  <si>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</si>
  <si>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</si>
  <si>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</si>
  <si>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</si>
  <si>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</si>
  <si>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</si>
  <si>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</si>
  <si>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</si>
  <si>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</si>
  <si>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</si>
  <si>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</si>
  <si>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</si>
  <si>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</si>
  <si>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</si>
  <si>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</si>
  <si>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</si>
  <si>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</si>
  <si>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</si>
  <si>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</si>
  <si>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</si>
  <si>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</si>
  <si>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</si>
  <si>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</si>
  <si>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</si>
  <si>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</si>
  <si>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</si>
  <si>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</si>
  <si>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</si>
  <si>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</si>
  <si>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</si>
  <si>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</si>
  <si>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</si>
  <si>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</si>
  <si>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</si>
  <si>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</si>
  <si>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</si>
  <si>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</si>
  <si>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</si>
  <si>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</si>
  <si>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</si>
  <si>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</si>
  <si>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</si>
  <si>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</si>
  <si>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</si>
  <si>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</si>
  <si>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</si>
  <si>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</si>
  <si>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</si>
  <si>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</si>
  <si>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</si>
  <si>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</si>
  <si>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</si>
  <si>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</si>
  <si>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</si>
  <si>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</si>
  <si>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</si>
  <si>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</si>
  <si>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</si>
  <si>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</si>
  <si>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</si>
  <si>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</si>
  <si>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</si>
  <si>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</si>
  <si>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</si>
  <si>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</si>
  <si>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</si>
  <si>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</si>
  <si>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</si>
  <si>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</si>
  <si>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</si>
  <si>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</si>
  <si>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</si>
  <si>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</si>
  <si>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</si>
  <si>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</si>
  <si>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</si>
  <si>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</si>
  <si>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</si>
  <si>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</si>
  <si>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</si>
  <si>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</si>
  <si>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</si>
  <si>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</si>
  <si>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</si>
  <si>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</si>
  <si>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</si>
  <si>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</si>
  <si>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</si>
  <si>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</si>
  <si>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</si>
  <si>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</si>
  <si>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</si>
  <si>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</si>
  <si>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</si>
  <si>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</si>
  <si>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</si>
  <si>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</si>
  <si>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</si>
  <si>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</si>
  <si>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</si>
  <si>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</si>
  <si>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</si>
  <si>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</si>
  <si>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</si>
  <si>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</si>
  <si>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</si>
  <si>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</si>
  <si>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</si>
  <si>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</si>
  <si>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</si>
  <si>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</si>
  <si>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</si>
  <si>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</si>
  <si>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</si>
  <si>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</si>
  <si>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</si>
  <si>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</si>
  <si>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</si>
  <si>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</si>
  <si>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</si>
  <si>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</si>
  <si>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</si>
  <si>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</si>
  <si>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</si>
  <si>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</si>
  <si>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</si>
  <si>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</si>
  <si>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</si>
  <si>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</si>
  <si>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</si>
  <si>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</si>
  <si>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</si>
  <si>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</si>
  <si>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</si>
  <si>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</si>
  <si>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</si>
  <si>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</si>
  <si>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</si>
  <si>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</si>
  <si>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</si>
  <si>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</si>
  <si>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</si>
  <si>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</si>
  <si>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</si>
  <si>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</si>
  <si>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</si>
  <si>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</si>
  <si>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</si>
  <si>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</si>
  <si>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</si>
  <si>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</si>
  <si>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</si>
  <si>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</si>
  <si>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</si>
  <si>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</si>
  <si>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</si>
  <si>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</si>
  <si>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</si>
  <si>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</si>
  <si>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</si>
  <si>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</si>
  <si>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</si>
  <si>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</si>
  <si>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</si>
  <si>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</si>
  <si>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</si>
  <si>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</si>
  <si>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</si>
  <si>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</si>
  <si>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</si>
  <si>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</si>
  <si>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</si>
  <si>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</si>
  <si>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</si>
  <si>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</si>
  <si>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</si>
  <si>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</si>
  <si>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</si>
  <si>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</si>
  <si>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</si>
  <si>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</si>
  <si>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</si>
  <si>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</si>
  <si>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</si>
  <si>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</si>
  <si>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</si>
  <si>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</si>
  <si>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</si>
  <si>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</si>
  <si>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</si>
  <si>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</si>
  <si>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</si>
  <si>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</si>
  <si>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</si>
  <si>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</si>
  <si>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</si>
  <si>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</si>
  <si>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</si>
  <si>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</si>
  <si>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</si>
  <si>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</si>
  <si>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</si>
  <si>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</si>
  <si>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</si>
  <si>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</si>
  <si>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</si>
  <si>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</si>
  <si>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</si>
  <si>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</si>
  <si>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</si>
  <si>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</si>
  <si>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</si>
  <si>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</si>
  <si>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</si>
  <si>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</si>
  <si>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</si>
  <si>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</si>
  <si>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</si>
  <si>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</si>
  <si>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</si>
  <si>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</si>
  <si>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</si>
  <si>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</si>
  <si>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</si>
  <si>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</si>
  <si>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</si>
  <si>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</si>
  <si>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</si>
  <si>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</si>
  <si>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</si>
  <si>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</si>
  <si>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</si>
  <si>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</si>
  <si>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</si>
  <si>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</si>
  <si>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</si>
  <si>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</si>
  <si>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</si>
  <si>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</si>
  <si>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</si>
  <si>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</si>
  <si>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</si>
  <si>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</si>
  <si>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</si>
  <si>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</si>
  <si>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</si>
  <si>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</si>
  <si>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</si>
  <si>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</si>
  <si>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</si>
  <si>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</si>
  <si>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</si>
  <si>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</si>
  <si>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</si>
  <si>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</si>
  <si>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</si>
  <si>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</si>
  <si>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</si>
  <si>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</si>
  <si>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</si>
  <si>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</si>
  <si>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</si>
  <si>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</si>
  <si>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</si>
  <si>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</si>
  <si>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</si>
  <si>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</si>
  <si>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</si>
  <si>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</si>
  <si>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</si>
  <si>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</si>
  <si>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</si>
  <si>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</si>
  <si>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</si>
  <si>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</si>
  <si>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</si>
  <si>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</si>
  <si>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</si>
  <si>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</si>
  <si>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</si>
  <si>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</si>
  <si>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</si>
  <si>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</si>
  <si>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</si>
  <si>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</si>
  <si>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</si>
  <si>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</si>
  <si>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</si>
  <si>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</si>
  <si>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</si>
  <si>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</si>
  <si>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</si>
  <si>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</si>
  <si>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</si>
  <si>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</si>
  <si>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</si>
  <si>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</si>
  <si>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</si>
  <si>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</si>
  <si>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</si>
  <si>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</si>
  <si>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</si>
  <si>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</si>
  <si>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</si>
  <si>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</si>
  <si>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</si>
  <si>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</si>
  <si>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</si>
  <si>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</si>
  <si>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</si>
  <si>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</si>
  <si>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</si>
  <si>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</si>
  <si>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</si>
  <si>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</si>
  <si>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</si>
  <si>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</si>
  <si>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</si>
  <si>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</si>
  <si>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</si>
  <si>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</si>
  <si>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</si>
  <si>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</si>
  <si>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</si>
  <si>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</si>
  <si>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</si>
  <si>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</si>
  <si>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</si>
  <si>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</si>
  <si>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</si>
  <si>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</si>
  <si>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</si>
  <si>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</si>
  <si>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</si>
  <si>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</si>
  <si>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</si>
  <si>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</si>
  <si>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</si>
  <si>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</si>
  <si>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</si>
  <si>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</si>
  <si>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</si>
  <si>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</si>
  <si>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</si>
  <si>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</si>
  <si>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</si>
  <si>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</si>
  <si>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</si>
  <si>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</si>
  <si>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</si>
  <si>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</si>
  <si>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</si>
  <si>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</si>
  <si>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</si>
  <si>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</si>
  <si>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</si>
  <si>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</si>
  <si>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</si>
  <si>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</si>
  <si>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</si>
  <si>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</si>
  <si>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</si>
  <si>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</si>
  <si>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</si>
  <si>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</si>
  <si>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</si>
  <si>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</si>
  <si>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</si>
  <si>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</si>
  <si>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</si>
  <si>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</si>
  <si>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</si>
  <si>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</si>
  <si>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</si>
  <si>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</si>
  <si>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</si>
  <si>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</si>
  <si>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</si>
  <si>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</si>
  <si>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</si>
  <si>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</si>
  <si>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</si>
  <si>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</si>
  <si>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</si>
  <si>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</si>
  <si>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</si>
  <si>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</si>
  <si>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</si>
  <si>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</si>
  <si>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</si>
  <si>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</si>
  <si>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</si>
  <si>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</si>
  <si>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</si>
  <si>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</si>
  <si>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</si>
  <si>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</si>
  <si>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</si>
  <si>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</si>
  <si>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</si>
  <si>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</si>
  <si>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</si>
  <si>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</si>
  <si>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</si>
  <si>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</si>
  <si>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</si>
  <si>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</si>
  <si>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</si>
  <si>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</si>
  <si>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</si>
  <si>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</si>
  <si>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</si>
  <si>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</si>
  <si>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</si>
  <si>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</si>
  <si>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</si>
  <si>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</si>
  <si>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</si>
  <si>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</si>
  <si>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</si>
  <si>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</si>
  <si>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</si>
  <si>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</si>
  <si>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</si>
  <si>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</si>
  <si>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</si>
  <si>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</si>
  <si>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</si>
  <si>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</si>
  <si>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</si>
  <si>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</si>
  <si>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</si>
  <si>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</si>
  <si>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</si>
  <si>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</si>
  <si>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</si>
  <si>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</si>
  <si>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</si>
  <si>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</si>
  <si>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</si>
  <si>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</si>
  <si>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</si>
  <si>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</si>
  <si>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</si>
  <si>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</si>
  <si>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</si>
  <si>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</si>
  <si>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</si>
  <si>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</si>
  <si>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</si>
  <si>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</si>
  <si>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</si>
  <si>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</si>
  <si>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</si>
  <si>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</si>
  <si>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</si>
  <si>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</si>
  <si>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</si>
  <si>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</si>
  <si>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</si>
  <si>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</si>
  <si>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</si>
  <si>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</si>
  <si>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</si>
  <si>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</si>
  <si>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</si>
  <si>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</si>
  <si>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</si>
  <si>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</si>
  <si>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</si>
  <si>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</si>
  <si>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</si>
  <si>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</si>
  <si>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</si>
  <si>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</si>
  <si>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</si>
  <si>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</si>
  <si>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</si>
  <si>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</si>
  <si>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</si>
  <si>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</si>
  <si>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</si>
  <si>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</si>
  <si>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</si>
  <si>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</si>
  <si>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</si>
  <si>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</si>
  <si>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</si>
  <si>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</si>
  <si>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</si>
  <si>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</si>
  <si>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</si>
  <si>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</si>
  <si>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</si>
  <si>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</si>
  <si>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</si>
  <si>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</si>
  <si>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</si>
  <si>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</si>
  <si>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</si>
  <si>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</si>
  <si>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</si>
  <si>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</si>
  <si>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</si>
  <si>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</si>
  <si>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</si>
  <si>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</si>
  <si>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</si>
  <si>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</si>
  <si>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</si>
  <si>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</si>
  <si>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</si>
  <si>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</si>
  <si>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</si>
  <si>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</si>
  <si>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</si>
  <si>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</si>
  <si>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</si>
  <si>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</si>
  <si>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</si>
  <si>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</si>
  <si>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</si>
  <si>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</si>
  <si>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</si>
  <si>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</si>
  <si>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</si>
  <si>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</si>
  <si>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</si>
  <si>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</si>
  <si>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</si>
  <si>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</si>
  <si>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</si>
  <si>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</si>
  <si>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</si>
  <si>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</si>
  <si>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</si>
  <si>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</si>
  <si>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</si>
  <si>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</si>
  <si>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</si>
  <si>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</si>
  <si>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</si>
  <si>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</si>
  <si>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</si>
  <si>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</si>
  <si>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</si>
  <si>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</si>
  <si>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</si>
  <si>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</si>
  <si>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</si>
  <si>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</si>
  <si>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</si>
  <si>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</si>
  <si>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</si>
  <si>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</si>
  <si>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</si>
  <si>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</si>
  <si>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</si>
  <si>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</si>
  <si>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</si>
  <si>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</si>
  <si>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</si>
  <si>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</si>
  <si>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</si>
  <si>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</si>
  <si>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</si>
  <si>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</si>
  <si>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</si>
  <si>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</si>
  <si>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</si>
  <si>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</si>
  <si>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</si>
  <si>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</si>
  <si>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</si>
  <si>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</si>
  <si>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</si>
  <si>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</si>
  <si>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</si>
  <si>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</si>
  <si>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</si>
  <si>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</si>
  <si>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</si>
  <si>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</si>
  <si>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</si>
  <si>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</si>
  <si>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</si>
  <si>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</si>
  <si>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</si>
  <si>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</si>
  <si>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</si>
  <si>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</si>
  <si>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</si>
  <si>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</si>
  <si>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</si>
  <si>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</si>
  <si>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</si>
  <si>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</si>
  <si>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</si>
  <si>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</si>
  <si>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</si>
  <si>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</si>
  <si>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</si>
  <si>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</si>
  <si>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</si>
  <si>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</si>
  <si>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</si>
  <si>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</si>
  <si>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</si>
  <si>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</si>
  <si>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</si>
  <si>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</si>
  <si>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</si>
  <si>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</si>
  <si>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</si>
  <si>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</si>
  <si>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</si>
  <si>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</si>
  <si>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</si>
  <si>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</si>
  <si>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</si>
  <si>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</si>
  <si>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</si>
  <si>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</si>
  <si>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</si>
  <si>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</si>
  <si>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</si>
  <si>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</si>
  <si>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</si>
  <si>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</si>
  <si>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</si>
  <si>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</si>
  <si>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</si>
  <si>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</si>
  <si>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</si>
  <si>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</si>
  <si>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</si>
  <si>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</si>
  <si>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</si>
  <si>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</si>
  <si>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</si>
  <si>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</si>
  <si>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</si>
  <si>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</si>
  <si>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</si>
  <si>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</si>
  <si>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</si>
  <si>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</si>
  <si>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</si>
  <si>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</si>
  <si>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</si>
  <si>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</si>
  <si>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</si>
  <si>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</si>
  <si>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</si>
  <si>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</si>
  <si>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</si>
  <si>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</si>
  <si>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</si>
  <si>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</si>
  <si>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</si>
  <si>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</si>
  <si>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</si>
  <si>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</si>
  <si>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</si>
  <si>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</si>
  <si>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</si>
  <si>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</si>
  <si>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</si>
  <si>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</si>
  <si>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</si>
  <si>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</si>
  <si>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</si>
  <si>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</si>
  <si>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</si>
  <si>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</si>
  <si>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</si>
  <si>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</si>
  <si>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</si>
  <si>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</si>
  <si>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</si>
  <si>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</si>
  <si>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</si>
  <si>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</si>
  <si>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</si>
  <si>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</si>
  <si>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</si>
  <si>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</si>
  <si>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</si>
  <si>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</si>
  <si>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</si>
  <si>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</si>
  <si>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</si>
  <si>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</si>
  <si>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</si>
  <si>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</si>
  <si>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</si>
  <si>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</si>
  <si>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</si>
  <si>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</si>
  <si>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</si>
  <si>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</si>
  <si>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</si>
  <si>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</si>
  <si>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</si>
  <si>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</si>
  <si>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</si>
  <si>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</si>
  <si>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</si>
  <si>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</si>
  <si>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</si>
  <si>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</si>
  <si>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</si>
  <si>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</si>
  <si>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</si>
  <si>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</si>
  <si>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</si>
  <si>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</si>
  <si>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</si>
  <si>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</si>
  <si>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</si>
  <si>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</si>
  <si>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</si>
  <si>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</si>
  <si>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</si>
  <si>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</si>
  <si>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</si>
  <si>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</si>
  <si>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</si>
  <si>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</si>
  <si>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</si>
  <si>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</si>
  <si>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</si>
  <si>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</si>
  <si>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</si>
  <si>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</si>
  <si>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</si>
  <si>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</si>
  <si>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</si>
  <si>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</si>
  <si>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</si>
  <si>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</si>
  <si>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</si>
  <si>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</si>
  <si>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</si>
  <si>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</si>
  <si>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</si>
  <si>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</si>
  <si>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</si>
  <si>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</si>
  <si>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</si>
  <si>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</si>
  <si>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</si>
  <si>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</si>
  <si>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</si>
  <si>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</si>
  <si>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</si>
  <si>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</si>
  <si>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</si>
  <si>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</si>
  <si>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</si>
  <si>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</si>
  <si>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</si>
  <si>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</si>
  <si>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</si>
  <si>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</si>
  <si>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</si>
  <si>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</si>
  <si>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</si>
  <si>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</si>
  <si>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</si>
  <si>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</si>
  <si>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</si>
  <si>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</si>
  <si>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</si>
  <si>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</si>
  <si>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</si>
  <si>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</si>
  <si>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</si>
  <si>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</si>
  <si>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</si>
  <si>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</si>
  <si>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</si>
  <si>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</si>
  <si>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</si>
  <si>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</si>
  <si>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</si>
  <si>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</si>
  <si>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</si>
  <si>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</si>
  <si>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</si>
  <si>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</si>
  <si>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</si>
  <si>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</si>
  <si>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</si>
  <si>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</si>
  <si>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</si>
  <si>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</si>
  <si>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</si>
  <si>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</si>
  <si>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</si>
  <si>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</si>
  <si>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</si>
  <si>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</si>
  <si>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</si>
  <si>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</si>
  <si>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</si>
  <si>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</si>
  <si>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</si>
  <si>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</si>
  <si>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</si>
  <si>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</si>
  <si>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</si>
  <si>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</si>
  <si>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</si>
  <si>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</si>
  <si>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</si>
  <si>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</si>
  <si>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</si>
  <si>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</si>
  <si>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</si>
  <si>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</si>
  <si>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</si>
  <si>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</si>
  <si>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</si>
  <si>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</si>
  <si>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</si>
  <si>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</si>
  <si>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</si>
  <si>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</si>
  <si>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</si>
  <si>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</si>
  <si>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</si>
  <si>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</si>
  <si>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</si>
  <si>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</si>
  <si>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</si>
  <si>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</si>
  <si>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</si>
  <si>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</si>
  <si>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</si>
  <si>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</si>
  <si>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</si>
  <si>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</si>
  <si>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</si>
  <si>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</si>
  <si>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</si>
  <si>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</si>
  <si>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</si>
  <si>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</si>
  <si>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</si>
  <si>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</si>
  <si>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</si>
  <si>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</si>
  <si>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</si>
  <si>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</si>
  <si>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</si>
  <si>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</si>
  <si>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</si>
  <si>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</si>
  <si>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</si>
  <si>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</si>
  <si>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</si>
  <si>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</si>
  <si>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</si>
  <si>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</si>
  <si>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</si>
  <si>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</si>
  <si>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</si>
  <si>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</si>
  <si>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</si>
  <si>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</si>
  <si>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</si>
  <si>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</si>
  <si>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</si>
  <si>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</si>
  <si>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</si>
  <si>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</si>
  <si>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</si>
  <si>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</si>
  <si>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</si>
  <si>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</si>
  <si>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</si>
  <si>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</si>
  <si>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</si>
  <si>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</si>
  <si>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</si>
  <si>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</si>
  <si>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</si>
  <si>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</si>
  <si>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</si>
  <si>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</si>
  <si>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</si>
  <si>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</si>
  <si>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</si>
  <si>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</si>
  <si>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</si>
  <si>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</si>
  <si>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</si>
  <si>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</si>
  <si>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</si>
  <si>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</si>
  <si>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</si>
  <si>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</si>
  <si>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</si>
  <si>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</si>
  <si>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</si>
  <si>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</si>
  <si>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</si>
  <si>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</si>
  <si>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</si>
  <si>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</si>
  <si>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</si>
  <si>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</si>
  <si>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</si>
  <si>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</si>
  <si>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</si>
  <si>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</si>
  <si>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</si>
  <si>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</si>
  <si>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</si>
  <si>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</si>
  <si>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</si>
  <si>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</si>
  <si>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</si>
  <si>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</si>
  <si>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</si>
  <si>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</si>
  <si>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</si>
  <si>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</si>
  <si>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</si>
  <si>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</si>
  <si>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</si>
  <si>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</si>
  <si>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</si>
  <si>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</si>
  <si>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</si>
  <si>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</si>
  <si>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</si>
  <si>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</si>
  <si>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</si>
  <si>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</si>
  <si>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</si>
  <si>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</si>
  <si>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</si>
  <si>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</si>
  <si>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</si>
  <si>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</si>
  <si>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</si>
  <si>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</si>
  <si>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</si>
  <si>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</si>
  <si>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</si>
  <si>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</si>
  <si>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</si>
  <si>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</si>
  <si>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</si>
  <si>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</si>
  <si>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</si>
  <si>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</si>
  <si>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</si>
  <si>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</si>
  <si>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</si>
  <si>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</si>
  <si>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</si>
  <si>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</si>
  <si>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</si>
  <si>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</si>
  <si>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</si>
  <si>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</si>
  <si>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</si>
  <si>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</si>
  <si>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</si>
  <si>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</si>
  <si>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</si>
  <si>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</si>
  <si>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</si>
  <si>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</si>
  <si>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</si>
  <si>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</si>
  <si>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</si>
  <si>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</si>
  <si>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</si>
  <si>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</si>
  <si>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</si>
  <si>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</si>
  <si>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</si>
  <si>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</si>
  <si>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</si>
  <si>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</si>
  <si>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</si>
  <si>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</si>
  <si>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</si>
  <si>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</si>
  <si>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</si>
  <si>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</si>
  <si>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</si>
  <si>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</si>
  <si>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</si>
  <si>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</si>
  <si>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</si>
  <si>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</si>
  <si>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</si>
  <si>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</si>
  <si>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</si>
  <si>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</si>
  <si>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</si>
  <si>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</si>
  <si>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</si>
  <si>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</si>
  <si>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</si>
  <si>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</si>
  <si>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</si>
  <si>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</si>
  <si>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</si>
  <si>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</si>
  <si>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</si>
  <si>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</si>
  <si>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</si>
  <si>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</si>
  <si>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</si>
  <si>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</si>
  <si>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</si>
  <si>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</si>
  <si>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</si>
  <si>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</si>
  <si>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</si>
  <si>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</si>
  <si>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</si>
  <si>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</si>
  <si>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</si>
  <si>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</si>
  <si>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</si>
  <si>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</si>
  <si>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</si>
  <si>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</si>
  <si>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</si>
  <si>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</si>
  <si>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</si>
  <si>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</si>
  <si>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</si>
  <si>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</si>
  <si>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</si>
  <si>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</si>
  <si>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</si>
  <si>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</si>
  <si>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</si>
  <si>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</si>
  <si>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</si>
  <si>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</si>
  <si>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</si>
  <si>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</si>
  <si>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</si>
  <si>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</si>
  <si>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</si>
  <si>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</si>
  <si>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</si>
  <si>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</si>
  <si>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</si>
  <si>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</si>
  <si>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</si>
  <si>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</si>
  <si>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</si>
  <si>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</si>
  <si>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</si>
  <si>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</si>
  <si>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</si>
  <si>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</si>
  <si>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</si>
  <si>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</si>
  <si>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</si>
  <si>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</si>
  <si>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</si>
  <si>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</si>
  <si>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</si>
  <si>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</si>
  <si>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</si>
  <si>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</si>
  <si>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</si>
  <si>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</si>
  <si>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</si>
  <si>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</si>
  <si>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</si>
  <si>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</si>
  <si>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</si>
  <si>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</si>
  <si>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</si>
  <si>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</si>
  <si>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</si>
  <si>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</si>
  <si>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</si>
  <si>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</si>
  <si>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</si>
  <si>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</si>
  <si>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</si>
  <si>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</si>
  <si>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</si>
  <si>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</si>
  <si>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</si>
  <si>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</si>
  <si>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</si>
  <si>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</si>
  <si>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</si>
  <si>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</si>
  <si>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</si>
  <si>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</si>
  <si>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</si>
  <si>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</si>
  <si>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</si>
  <si>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</si>
  <si>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</si>
  <si>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</si>
  <si>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</si>
  <si>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</si>
  <si>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</si>
  <si>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</si>
  <si>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</si>
  <si>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</si>
  <si>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</si>
  <si>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</si>
  <si>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</si>
  <si>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</si>
  <si>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</si>
  <si>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</si>
  <si>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</si>
  <si>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</si>
  <si>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</si>
  <si>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</si>
  <si>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</si>
  <si>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</si>
  <si>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</si>
  <si>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</si>
  <si>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</si>
  <si>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</si>
  <si>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</si>
  <si>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</si>
  <si>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</si>
  <si>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</si>
  <si>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</si>
  <si>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</si>
  <si>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</si>
  <si>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</si>
  <si>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</si>
  <si>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</si>
  <si>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</si>
  <si>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</si>
  <si>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</si>
  <si>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</si>
  <si>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</si>
  <si>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</si>
  <si>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</si>
  <si>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</si>
  <si>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</si>
  <si>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</si>
  <si>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</si>
  <si>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</si>
  <si>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</si>
  <si>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</si>
  <si>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</si>
  <si>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</si>
  <si>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</si>
  <si>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</si>
  <si>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</si>
  <si>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</si>
  <si>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</si>
  <si>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</si>
  <si>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</si>
  <si>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</si>
  <si>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</si>
  <si>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</si>
  <si>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</si>
  <si>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</si>
  <si>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</si>
  <si>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</si>
  <si>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</si>
  <si>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</si>
  <si>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</si>
  <si>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</si>
  <si>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</si>
  <si>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</si>
  <si>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</si>
  <si>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</si>
  <si>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</si>
  <si>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</si>
  <si>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</si>
  <si>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</si>
  <si>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</si>
  <si>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</si>
  <si>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</si>
  <si>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</si>
  <si>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</si>
  <si>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</si>
  <si>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</si>
  <si>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</si>
  <si>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</si>
  <si>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</si>
  <si>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</si>
  <si>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</si>
  <si>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</si>
  <si>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</si>
  <si>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</si>
  <si>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</si>
  <si>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</si>
  <si>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</si>
  <si>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</si>
  <si>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</si>
  <si>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</si>
  <si>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</si>
  <si>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</si>
  <si>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</si>
  <si>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</si>
  <si>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</si>
  <si>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</si>
  <si>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</si>
  <si>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</si>
  <si>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</si>
  <si>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</si>
  <si>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</si>
  <si>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</si>
  <si>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</si>
  <si>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</si>
  <si>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</si>
  <si>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</si>
  <si>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</si>
  <si>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</si>
  <si>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</si>
  <si>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</si>
  <si>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</si>
  <si>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</si>
  <si>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</si>
  <si>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</si>
  <si>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</si>
  <si>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</si>
  <si>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</si>
  <si>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</si>
  <si>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</si>
  <si>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</si>
  <si>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</si>
  <si>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</si>
  <si>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</si>
  <si>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</si>
  <si>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</si>
  <si>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</si>
  <si>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</si>
  <si>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</si>
  <si>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</si>
  <si>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</si>
  <si>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</si>
  <si>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</si>
  <si>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</si>
  <si>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</si>
  <si>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</si>
  <si>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</si>
  <si>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</si>
  <si>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</si>
  <si>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</si>
  <si>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</si>
  <si>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</si>
  <si>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</si>
  <si>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</si>
  <si>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</si>
  <si>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</si>
  <si>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</si>
  <si>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</si>
  <si>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</si>
  <si>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</si>
  <si>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</si>
  <si>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</si>
  <si>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</si>
  <si>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</si>
  <si>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</si>
  <si>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</si>
  <si>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</si>
  <si>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</si>
  <si>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</si>
  <si>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</si>
  <si>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</si>
  <si>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</si>
  <si>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</si>
  <si>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</si>
  <si>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</si>
  <si>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</si>
  <si>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</si>
  <si>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</si>
  <si>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</si>
  <si>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</si>
  <si>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</si>
  <si>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</si>
  <si>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</si>
  <si>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</si>
  <si>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</si>
  <si>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</si>
  <si>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</si>
  <si>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</si>
  <si>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</si>
  <si>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</si>
  <si>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</si>
  <si>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</si>
  <si>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</si>
  <si>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</si>
  <si>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</si>
  <si>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</si>
  <si>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</si>
  <si>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</si>
  <si>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</si>
  <si>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</si>
  <si>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</si>
  <si>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</si>
  <si>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</si>
  <si>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</si>
  <si>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</si>
  <si>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</si>
  <si>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</si>
  <si>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</si>
  <si>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</si>
  <si>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</si>
  <si>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</si>
  <si>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</si>
  <si>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</si>
  <si>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</si>
  <si>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</si>
  <si>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</si>
  <si>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</si>
  <si>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</si>
  <si>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</si>
  <si>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</si>
  <si>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</si>
  <si>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</si>
  <si>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</si>
  <si>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</si>
  <si>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</si>
  <si>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</si>
  <si>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</si>
  <si>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</si>
  <si>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</si>
  <si>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</si>
  <si>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</si>
  <si>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</si>
  <si>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</si>
  <si>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</si>
  <si>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</si>
  <si>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</si>
  <si>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</si>
  <si>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</si>
  <si>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</si>
  <si>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</si>
  <si>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</si>
  <si>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</si>
  <si>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</si>
  <si>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</si>
  <si>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</si>
  <si>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</si>
  <si>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</si>
  <si>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</si>
  <si>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</si>
  <si>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</si>
  <si>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</si>
  <si>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</si>
  <si>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</si>
  <si>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</si>
  <si>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</si>
  <si>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</si>
  <si>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</si>
  <si>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</si>
  <si>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</si>
  <si>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</si>
  <si>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</si>
  <si>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</si>
  <si>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</si>
  <si>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</si>
  <si>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</si>
  <si>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</si>
  <si>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</si>
  <si>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</si>
  <si>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</si>
  <si>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</si>
  <si>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</si>
  <si>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</si>
  <si>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</si>
  <si>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</si>
  <si>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</si>
  <si>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</si>
  <si>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</si>
  <si>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</si>
  <si>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</si>
  <si>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</si>
  <si>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</si>
  <si>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</si>
  <si>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</si>
  <si>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</si>
  <si>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</si>
  <si>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</si>
  <si>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</si>
  <si>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</si>
  <si>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</si>
  <si>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</si>
  <si>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</si>
  <si>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</si>
  <si>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</si>
  <si>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</si>
  <si>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</si>
  <si>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</si>
  <si>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</si>
  <si>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</si>
  <si>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</si>
  <si>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</si>
  <si>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</si>
  <si>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</si>
  <si>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</si>
  <si>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</si>
  <si>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</si>
  <si>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</si>
  <si>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</si>
  <si>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</si>
  <si>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</si>
  <si>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</si>
  <si>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</si>
  <si>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</si>
  <si>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</si>
  <si>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</si>
  <si>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</si>
  <si>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</si>
  <si>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</si>
  <si>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</si>
  <si>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</si>
  <si>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</si>
  <si>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</si>
  <si>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</si>
  <si>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</si>
  <si>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</si>
  <si>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</si>
  <si>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</si>
  <si>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</si>
  <si>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</si>
  <si>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</si>
  <si>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</si>
  <si>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</si>
  <si>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</si>
  <si>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</si>
  <si>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</si>
  <si>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</si>
  <si>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</si>
  <si>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</si>
  <si>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</si>
  <si>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</si>
  <si>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</si>
  <si>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</si>
  <si>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</si>
  <si>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</si>
  <si>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</si>
  <si>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</si>
  <si>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</si>
  <si>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</si>
  <si>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</si>
  <si>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</si>
  <si>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</si>
  <si>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</si>
  <si>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</si>
  <si>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</si>
  <si>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</si>
  <si>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</si>
  <si>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</si>
  <si>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</si>
  <si>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</si>
  <si>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</si>
  <si>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</si>
  <si>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</si>
  <si>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</si>
  <si>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</si>
  <si>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</si>
  <si>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</si>
  <si>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</si>
  <si>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</si>
  <si>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</si>
  <si>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</si>
  <si>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</si>
  <si>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</si>
  <si>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</si>
  <si>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</si>
  <si>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</si>
  <si>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</si>
  <si>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</si>
  <si>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</si>
  <si>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</si>
  <si>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</si>
  <si>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</si>
  <si>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</si>
  <si>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</si>
  <si>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</si>
  <si>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</si>
  <si>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</si>
  <si>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</si>
  <si>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</si>
  <si>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</si>
  <si>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</si>
  <si>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</si>
  <si>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</si>
  <si>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</si>
  <si>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</si>
  <si>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</si>
  <si>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</si>
  <si>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</si>
  <si>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</si>
  <si>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</si>
  <si>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</si>
  <si>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</si>
  <si>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</si>
  <si>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</si>
  <si>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</si>
  <si>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</si>
  <si>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</si>
  <si>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</si>
  <si>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</si>
  <si>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</si>
  <si>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</si>
  <si>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</si>
  <si>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</si>
  <si>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</si>
  <si>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</si>
  <si>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</si>
  <si>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</si>
  <si>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</si>
  <si>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</si>
  <si>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</si>
  <si>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</si>
  <si>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</si>
  <si>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</si>
  <si>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</si>
  <si>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</si>
  <si>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</si>
  <si>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</si>
  <si>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</si>
  <si>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</si>
  <si>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</si>
  <si>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</si>
  <si>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</si>
  <si>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</si>
  <si>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</si>
  <si>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</si>
  <si>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</si>
  <si>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</si>
  <si>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</si>
  <si>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</si>
  <si>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</si>
  <si>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</si>
  <si>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</si>
  <si>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</si>
  <si>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</si>
  <si>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</si>
  <si>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</si>
  <si>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</si>
  <si>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</si>
  <si>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</si>
  <si>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</si>
  <si>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</si>
  <si>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</si>
  <si>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</si>
  <si>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</si>
  <si>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</si>
  <si>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</si>
  <si>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</si>
  <si>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</si>
  <si>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</si>
  <si>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</si>
  <si>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</si>
  <si>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</si>
  <si>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</si>
  <si>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</si>
  <si>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</si>
  <si>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</si>
  <si>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</si>
  <si>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</si>
  <si>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</si>
  <si>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</si>
  <si>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</si>
  <si>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</si>
  <si>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</si>
  <si>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</si>
  <si>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</si>
  <si>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</si>
  <si>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</si>
  <si>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</si>
  <si>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</si>
  <si>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</si>
  <si>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</si>
  <si>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</si>
  <si>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</si>
  <si>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</si>
  <si>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</si>
  <si>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</si>
  <si>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</si>
  <si>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</si>
  <si>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</si>
  <si>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</si>
  <si>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</si>
  <si>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</si>
  <si>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</si>
  <si>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</si>
  <si>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</si>
  <si>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</si>
  <si>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</si>
  <si>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</si>
  <si>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</si>
  <si>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</si>
  <si>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</si>
  <si>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</si>
  <si>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</si>
  <si>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</si>
  <si>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</si>
  <si>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</si>
  <si>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</si>
  <si>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</si>
  <si>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</si>
  <si>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</si>
  <si>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</si>
  <si>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</si>
  <si>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</si>
  <si>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</si>
  <si>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</si>
  <si>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</si>
  <si>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</si>
  <si>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</si>
  <si>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</si>
  <si>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</si>
  <si>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</si>
  <si>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</si>
  <si>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</si>
  <si>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</si>
  <si>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</si>
  <si>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</si>
  <si>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</si>
  <si>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</si>
  <si>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</si>
  <si>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</si>
  <si>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</si>
  <si>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</si>
  <si>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</si>
  <si>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</si>
  <si>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</si>
  <si>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</si>
  <si>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</si>
  <si>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</si>
  <si>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</si>
  <si>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</si>
  <si>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</si>
  <si>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</si>
  <si>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</si>
  <si>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</si>
  <si>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</si>
  <si>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</si>
  <si>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</si>
  <si>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</si>
  <si>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</si>
  <si>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</si>
  <si>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</si>
  <si>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</si>
  <si>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</si>
  <si>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</si>
  <si>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</si>
  <si>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</si>
  <si>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</si>
  <si>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</si>
  <si>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</si>
  <si>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</si>
  <si>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</si>
  <si>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</si>
  <si>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</si>
  <si>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</si>
  <si>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</si>
  <si>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</si>
  <si>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</si>
  <si>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</si>
  <si>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</si>
  <si>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</si>
  <si>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</si>
  <si>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</si>
  <si>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</si>
  <si>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</si>
  <si>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</si>
  <si>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</si>
  <si>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</si>
  <si>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</si>
  <si>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</si>
  <si>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</si>
  <si>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</si>
  <si>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</si>
  <si>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</si>
  <si>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</si>
  <si>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</si>
  <si>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</si>
  <si>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</si>
  <si>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</si>
  <si>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</si>
  <si>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</si>
  <si>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</si>
  <si>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</si>
  <si>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</si>
  <si>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</si>
  <si>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</si>
  <si>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</si>
  <si>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</si>
  <si>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</si>
  <si>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</si>
  <si>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</si>
  <si>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</si>
  <si>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</si>
  <si>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</si>
  <si>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</si>
  <si>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</si>
  <si>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</si>
  <si>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</si>
  <si>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</si>
  <si>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</si>
  <si>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</si>
  <si>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</si>
  <si>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</si>
  <si>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</si>
  <si>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</si>
  <si>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</si>
  <si>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</si>
  <si>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</si>
  <si>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</si>
  <si>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</si>
  <si>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</si>
  <si>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</si>
  <si>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</si>
  <si>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</si>
  <si>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</si>
  <si>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</si>
  <si>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</si>
  <si>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</si>
  <si>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</si>
  <si>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</si>
  <si>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</si>
  <si>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</si>
  <si>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</si>
  <si>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</si>
  <si>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</si>
  <si>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</si>
  <si>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</si>
  <si>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</si>
  <si>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</si>
  <si>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</si>
  <si>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</si>
  <si>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</si>
  <si>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</si>
  <si>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</si>
  <si>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</si>
  <si>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</si>
  <si>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</si>
  <si>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</si>
  <si>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</si>
  <si>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</si>
  <si>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</si>
  <si>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</si>
  <si>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</si>
  <si>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</si>
  <si>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</si>
  <si>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</si>
  <si>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</si>
  <si>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</si>
  <si>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</si>
  <si>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</si>
  <si>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</si>
  <si>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</si>
  <si>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</si>
  <si>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</si>
  <si>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</si>
  <si>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</si>
  <si>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</si>
  <si>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</si>
  <si>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</si>
  <si>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</si>
  <si>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</si>
  <si>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</si>
  <si>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</si>
  <si>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</si>
  <si>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</si>
  <si>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</si>
  <si>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</si>
  <si>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</si>
  <si>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</si>
  <si>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</si>
  <si>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</si>
  <si>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</si>
  <si>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</si>
  <si>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</si>
  <si>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</si>
  <si>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</si>
  <si>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</si>
  <si>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</si>
  <si>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</si>
  <si>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</si>
  <si>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</si>
  <si>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</si>
  <si>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</si>
  <si>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</si>
  <si>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</si>
  <si>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</si>
  <si>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</si>
  <si>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</si>
  <si>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</si>
  <si>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</si>
  <si>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</si>
  <si>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</si>
  <si>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</si>
  <si>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</si>
  <si>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</si>
  <si>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</si>
  <si>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</si>
  <si>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</si>
  <si>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</si>
  <si>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</si>
  <si>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</si>
  <si>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</si>
  <si>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</si>
  <si>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</si>
  <si>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</si>
  <si>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</si>
  <si>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</si>
  <si>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</si>
  <si>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</si>
  <si>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</si>
  <si>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</si>
  <si>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</si>
  <si>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</si>
  <si>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</si>
  <si>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</si>
  <si>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</si>
  <si>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</si>
  <si>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</si>
  <si>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</si>
  <si>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</si>
  <si>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</si>
  <si>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</si>
  <si>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</si>
  <si>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</si>
  <si>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</si>
  <si>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</si>
  <si>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</si>
  <si>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</si>
  <si>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</si>
  <si>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</si>
  <si>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</si>
  <si>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</si>
  <si>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</si>
  <si>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</si>
  <si>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</si>
  <si>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</si>
  <si>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</si>
  <si>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</si>
  <si>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</si>
  <si>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</si>
  <si>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</si>
  <si>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</si>
  <si>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</si>
  <si>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</si>
  <si>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</si>
  <si>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</si>
  <si>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</si>
  <si>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</si>
  <si>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</si>
  <si>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</si>
  <si>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</si>
  <si>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</si>
  <si>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</si>
  <si>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</si>
  <si>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</si>
  <si>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</si>
  <si>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</si>
  <si>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</si>
  <si>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</si>
  <si>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</si>
  <si>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</si>
  <si>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</si>
  <si>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</si>
  <si>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</si>
  <si>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</si>
  <si>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</si>
  <si>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</si>
  <si>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</si>
  <si>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</si>
  <si>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</si>
  <si>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</si>
  <si>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</si>
  <si>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</si>
  <si>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</si>
  <si>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</si>
  <si>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</si>
  <si>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</si>
  <si>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</si>
  <si>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</si>
  <si>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</si>
  <si>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</si>
  <si>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</si>
  <si>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</si>
  <si>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</si>
  <si>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</si>
  <si>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</si>
  <si>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</si>
  <si>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</si>
  <si>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</si>
  <si>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</si>
  <si>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</si>
  <si>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</si>
  <si>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</si>
  <si>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</si>
  <si>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</si>
  <si>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</si>
  <si>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</si>
  <si>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</si>
  <si>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</si>
  <si>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</si>
  <si>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</si>
  <si>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</si>
  <si>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</si>
  <si>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</si>
  <si>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</si>
  <si>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</si>
  <si>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</si>
  <si>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</si>
  <si>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</si>
  <si>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</si>
  <si>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</si>
  <si>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</si>
  <si>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</si>
  <si>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</si>
  <si>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</si>
  <si>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</si>
  <si>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</si>
  <si>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</si>
  <si>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</si>
  <si>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</si>
  <si>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</si>
  <si>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</si>
  <si>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</si>
  <si>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</si>
  <si>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</si>
  <si>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</si>
  <si>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</si>
  <si>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</si>
  <si>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</si>
  <si>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</si>
  <si>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</si>
  <si>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</si>
  <si>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</si>
  <si>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</si>
  <si>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</si>
  <si>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</si>
  <si>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</si>
  <si>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</si>
  <si>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</si>
  <si>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</si>
  <si>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</si>
  <si>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</si>
  <si>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</si>
  <si>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</si>
  <si>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</si>
  <si>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</si>
  <si>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</si>
  <si>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</si>
  <si>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</si>
  <si>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</si>
  <si>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</si>
  <si>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</si>
  <si>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</si>
  <si>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</si>
  <si>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</si>
  <si>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</si>
  <si>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</si>
  <si>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</si>
  <si>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</si>
  <si>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</si>
  <si>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</si>
  <si>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</si>
  <si>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</si>
  <si>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</si>
  <si>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</si>
  <si>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</si>
  <si>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</si>
  <si>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</si>
  <si>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</si>
  <si>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</si>
  <si>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</si>
  <si>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</si>
  <si>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</si>
  <si>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</si>
  <si>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</si>
  <si>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</si>
  <si>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</si>
  <si>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</si>
  <si>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</si>
  <si>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</si>
  <si>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</si>
  <si>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</si>
  <si>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</si>
  <si>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</si>
  <si>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</si>
  <si>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</si>
  <si>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</si>
  <si>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</si>
  <si>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</si>
  <si>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</si>
  <si>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</si>
  <si>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</si>
  <si>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</si>
  <si>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</si>
  <si>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</si>
  <si>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</si>
  <si>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</si>
  <si>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</si>
  <si>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</si>
  <si>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</si>
  <si>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</si>
  <si>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</si>
  <si>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</si>
  <si>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</si>
  <si>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</si>
  <si>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</si>
  <si>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</si>
  <si>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</si>
  <si>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</si>
  <si>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</si>
  <si>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</si>
  <si>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</si>
  <si>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</si>
  <si>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</si>
  <si>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</si>
  <si>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</si>
  <si>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</si>
  <si>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</si>
  <si>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</si>
  <si>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</si>
  <si>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</si>
  <si>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</si>
  <si>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</si>
  <si>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</si>
  <si>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</si>
  <si>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</si>
  <si>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</si>
  <si>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</si>
  <si>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</si>
  <si>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</si>
  <si>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</si>
  <si>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</si>
  <si>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</si>
  <si>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</si>
  <si>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</si>
  <si>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</si>
  <si>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</si>
  <si>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</si>
  <si>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</si>
  <si>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</si>
  <si>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</si>
  <si>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</si>
  <si>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</si>
  <si>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</si>
  <si>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</si>
  <si>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</si>
  <si>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</si>
  <si>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</si>
  <si>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</si>
  <si>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</si>
  <si>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</si>
  <si>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</si>
  <si>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</si>
  <si>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</si>
  <si>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</si>
  <si>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</si>
  <si>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</si>
  <si>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</si>
  <si>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</si>
  <si>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</si>
  <si>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</si>
  <si>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</si>
  <si>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</si>
  <si>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</si>
  <si>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</si>
  <si>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</si>
  <si>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</si>
  <si>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</si>
  <si>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</si>
  <si>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</si>
  <si>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</si>
  <si>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</si>
  <si>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</si>
  <si>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</si>
  <si>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</si>
  <si>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</si>
  <si>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</si>
  <si>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</si>
  <si>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</si>
  <si>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</si>
  <si>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</si>
  <si>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</si>
  <si>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</si>
  <si>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</si>
  <si>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</si>
  <si>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</si>
  <si>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</si>
  <si>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</si>
  <si>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</si>
  <si>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</si>
  <si>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</si>
  <si>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</si>
  <si>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</si>
  <si>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</si>
  <si>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</si>
  <si>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</si>
  <si>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</si>
  <si>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</si>
  <si>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</si>
  <si>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</si>
  <si>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</si>
  <si>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</si>
  <si>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</si>
  <si>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</si>
  <si>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</si>
  <si>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</si>
  <si>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</si>
  <si>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</si>
  <si>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</si>
  <si>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</si>
  <si>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</si>
  <si>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</si>
  <si>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</si>
  <si>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</si>
  <si>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</si>
  <si>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</si>
  <si>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</si>
  <si>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</si>
  <si>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</si>
  <si>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</si>
  <si>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</si>
  <si>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</si>
  <si>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</si>
  <si>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</si>
  <si>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</si>
  <si>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</si>
  <si>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</si>
  <si>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</si>
  <si>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</si>
  <si>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</si>
  <si>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</si>
  <si>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</si>
  <si>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</si>
  <si>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</si>
  <si>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</si>
  <si>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</si>
  <si>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</si>
  <si>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</si>
  <si>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</si>
  <si>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</si>
  <si>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</si>
  <si>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</si>
  <si>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</si>
  <si>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</si>
  <si>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</si>
  <si>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</si>
  <si>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</si>
  <si>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</si>
  <si>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</si>
  <si>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</si>
  <si>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</si>
  <si>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</si>
  <si>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</si>
  <si>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</si>
  <si>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</si>
  <si>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</si>
  <si>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</si>
  <si>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</si>
  <si>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</si>
  <si>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</si>
  <si>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</si>
  <si>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</si>
  <si>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</si>
  <si>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</si>
  <si>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</si>
  <si>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</si>
  <si>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</si>
  <si>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</si>
  <si>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</si>
  <si>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</si>
  <si>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</si>
  <si>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</si>
  <si>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</si>
  <si>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</si>
  <si>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</si>
  <si>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</si>
  <si>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</si>
  <si>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</si>
  <si>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</si>
  <si>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</si>
  <si>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</si>
  <si>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</si>
  <si>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</si>
  <si>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</si>
  <si>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</si>
  <si>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</si>
  <si>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</si>
  <si>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</si>
  <si>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</si>
  <si>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</si>
  <si>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</si>
  <si>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</si>
  <si>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</si>
  <si>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</si>
  <si>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</si>
  <si>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</si>
  <si>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</si>
  <si>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</si>
  <si>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</si>
  <si>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</si>
  <si>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</si>
  <si>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</si>
  <si>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</si>
  <si>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</si>
  <si>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</si>
  <si>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</si>
  <si>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</si>
  <si>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</si>
  <si>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</si>
  <si>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</si>
  <si>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</si>
  <si>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</si>
  <si>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</si>
  <si>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</si>
  <si>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</si>
  <si>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</si>
  <si>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</si>
  <si>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</si>
  <si>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</si>
  <si>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</si>
  <si>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</si>
  <si>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</si>
  <si>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</si>
  <si>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</si>
  <si>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</si>
  <si>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</si>
  <si>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</si>
  <si>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</si>
  <si>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</si>
  <si>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</si>
  <si>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</si>
  <si>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</si>
  <si>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</si>
  <si>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</si>
  <si>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</si>
  <si>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</si>
  <si>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</si>
  <si>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</si>
  <si>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</si>
  <si>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</si>
  <si>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</si>
  <si>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</si>
  <si>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</si>
  <si>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</si>
  <si>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</si>
  <si>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</si>
  <si>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</si>
  <si>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</si>
  <si>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</si>
  <si>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</si>
  <si>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</si>
  <si>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</si>
  <si>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</si>
  <si>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</si>
  <si>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</si>
  <si>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</si>
  <si>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</si>
  <si>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</si>
  <si>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</si>
  <si>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</si>
  <si>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</si>
  <si>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</si>
  <si>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</si>
  <si>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</si>
  <si>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</si>
  <si>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</si>
  <si>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</si>
  <si>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</si>
  <si>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</si>
  <si>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</si>
  <si>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</si>
  <si>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</si>
  <si>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</si>
  <si>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</si>
  <si>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</si>
  <si>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</si>
  <si>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</si>
  <si>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</si>
  <si>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</si>
  <si>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</si>
  <si>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</si>
  <si>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</si>
  <si>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</si>
  <si>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</si>
  <si>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</si>
  <si>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</si>
  <si>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</si>
  <si>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</si>
  <si>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</si>
  <si>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</si>
  <si>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</si>
  <si>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</si>
  <si>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</si>
  <si>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</si>
  <si>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</si>
  <si>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</si>
  <si>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</si>
  <si>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</si>
  <si>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</si>
  <si>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</si>
  <si>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</si>
  <si>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</si>
  <si>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</si>
  <si>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</si>
  <si>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</si>
  <si>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</si>
  <si>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</si>
  <si>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</si>
  <si>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</si>
  <si>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</si>
  <si>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</si>
  <si>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</si>
  <si>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</si>
  <si>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</si>
  <si>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</si>
  <si>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</si>
  <si>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</si>
  <si>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</si>
  <si>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</si>
  <si>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</si>
  <si>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</si>
  <si>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</si>
  <si>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</si>
  <si>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</si>
  <si>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</si>
  <si>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</si>
  <si>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</si>
  <si>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</si>
  <si>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</si>
  <si>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</si>
  <si>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</si>
  <si>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</si>
  <si>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</si>
  <si>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</si>
  <si>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</si>
  <si>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</si>
  <si>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</si>
  <si>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</si>
  <si>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</si>
  <si>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</si>
  <si>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</si>
  <si>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</si>
  <si>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</si>
  <si>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</si>
  <si>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</si>
  <si>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</si>
  <si>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</si>
  <si>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</si>
  <si>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</si>
  <si>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</si>
  <si>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</si>
  <si>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</si>
  <si>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</si>
  <si>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</si>
  <si>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</si>
  <si>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</si>
  <si>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</si>
  <si>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</si>
  <si>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</si>
  <si>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</si>
  <si>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</si>
  <si>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</si>
  <si>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</si>
  <si>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</si>
  <si>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</si>
  <si>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</si>
  <si>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</si>
  <si>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</si>
  <si>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</si>
  <si>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</si>
  <si>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</si>
  <si>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</si>
  <si>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</si>
  <si>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</si>
  <si>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</si>
  <si>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</si>
  <si>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</si>
  <si>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</si>
  <si>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</si>
  <si>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</si>
  <si>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</si>
  <si>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</si>
  <si>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</si>
  <si>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</si>
  <si>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</si>
  <si>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</si>
  <si>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</si>
  <si>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</si>
  <si>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</si>
  <si>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</si>
  <si>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</si>
  <si>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</si>
  <si>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</si>
  <si>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</si>
  <si>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</si>
  <si>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</si>
  <si>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</si>
  <si>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</si>
  <si>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</si>
  <si>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</si>
  <si>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</si>
  <si>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</si>
  <si>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</si>
  <si>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</si>
  <si>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</si>
  <si>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</si>
  <si>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</si>
  <si>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</si>
  <si>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</si>
  <si>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</si>
  <si>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</si>
  <si>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</si>
  <si>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</si>
  <si>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</si>
  <si>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</si>
  <si>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</si>
  <si>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</si>
  <si>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</si>
  <si>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</si>
  <si>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</si>
  <si>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</si>
  <si>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</si>
  <si>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</si>
  <si>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</si>
  <si>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</si>
  <si>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</si>
  <si>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</si>
  <si>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</si>
  <si>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</si>
  <si>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</si>
  <si>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</si>
  <si>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</si>
  <si>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</si>
  <si>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</si>
  <si>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</si>
  <si>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</si>
  <si>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</si>
  <si>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</si>
  <si>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</si>
  <si>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</si>
  <si>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</si>
  <si>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</si>
  <si>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</si>
  <si>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</si>
  <si>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</si>
  <si>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</si>
  <si>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</si>
  <si>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</si>
  <si>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</si>
  <si>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</si>
  <si>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</si>
  <si>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</si>
  <si>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</si>
  <si>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</si>
  <si>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</si>
  <si>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</si>
  <si>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</si>
  <si>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</si>
  <si>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</si>
  <si>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</si>
  <si>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</si>
  <si>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</si>
  <si>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</si>
  <si>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</si>
  <si>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</si>
  <si>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</si>
  <si>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</si>
  <si>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</si>
  <si>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</si>
  <si>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</si>
  <si>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</si>
  <si>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</si>
  <si>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</si>
  <si>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</si>
  <si>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</si>
  <si>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</si>
  <si>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</si>
  <si>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</si>
  <si>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</si>
  <si>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</si>
  <si>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</si>
  <si>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</si>
  <si>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</si>
  <si>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</si>
  <si>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</si>
  <si>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</si>
  <si>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</si>
  <si>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</si>
  <si>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</si>
  <si>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</si>
  <si>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</si>
  <si>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</si>
  <si>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</si>
  <si>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</si>
  <si>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</si>
  <si>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</si>
  <si>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</si>
  <si>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</si>
  <si>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</si>
  <si>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</si>
  <si>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</si>
  <si>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</si>
  <si>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</si>
  <si>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</si>
  <si>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</si>
  <si>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</si>
  <si>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</si>
  <si>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</si>
  <si>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</si>
  <si>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</si>
  <si>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</si>
  <si>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</si>
  <si>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</si>
  <si>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</si>
  <si>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</si>
  <si>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</si>
  <si>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</si>
  <si>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</si>
  <si>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</si>
  <si>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</si>
  <si>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</si>
  <si>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</si>
  <si>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</si>
  <si>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</si>
  <si>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</si>
  <si>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</si>
  <si>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</si>
  <si>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</si>
  <si>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</si>
  <si>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</si>
  <si>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</si>
  <si>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</si>
  <si>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</si>
  <si>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</si>
  <si>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</si>
  <si>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</si>
  <si>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</si>
  <si>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</si>
  <si>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</si>
  <si>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</si>
  <si>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</si>
  <si>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</si>
  <si>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</si>
  <si>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</si>
  <si>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</si>
  <si>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</si>
  <si>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</si>
  <si>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</si>
  <si>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</si>
  <si>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</si>
  <si>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</si>
  <si>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</si>
  <si>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</si>
  <si>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</si>
  <si>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</si>
  <si>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</si>
  <si>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</si>
  <si>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</si>
  <si>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</si>
  <si>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</si>
  <si>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</si>
  <si>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</si>
  <si>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</si>
  <si>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</si>
  <si>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</si>
  <si>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</si>
  <si>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</si>
  <si>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</si>
  <si>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</si>
  <si>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</si>
  <si>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</si>
  <si>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</si>
  <si>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</si>
  <si>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</si>
  <si>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</si>
  <si>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</si>
  <si>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</si>
  <si>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</si>
  <si>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</si>
  <si>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</si>
  <si>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</si>
  <si>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</si>
  <si>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</si>
  <si>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</si>
  <si>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</si>
  <si>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</si>
  <si>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</si>
  <si>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</si>
  <si>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</si>
  <si>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</si>
  <si>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</si>
  <si>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</si>
  <si>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</si>
  <si>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</si>
  <si>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</si>
  <si>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</si>
  <si>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</si>
  <si>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</si>
  <si>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</si>
  <si>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</si>
  <si>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</si>
  <si>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</si>
  <si>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</si>
  <si>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</si>
  <si>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</si>
  <si>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</si>
  <si>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</si>
  <si>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</si>
  <si>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</si>
  <si>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</si>
  <si>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</si>
  <si>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</si>
  <si>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</si>
  <si>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</si>
  <si>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</si>
  <si>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</si>
  <si>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</si>
  <si>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</si>
  <si>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</si>
  <si>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</si>
  <si>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</si>
  <si>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</si>
  <si>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</si>
  <si>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</si>
  <si>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</si>
  <si>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</si>
  <si>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</si>
  <si>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</si>
  <si>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</si>
  <si>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</si>
  <si>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</si>
  <si>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</si>
  <si>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</si>
  <si>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</si>
  <si>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</si>
  <si>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</si>
  <si>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</si>
  <si>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</si>
  <si>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</si>
  <si>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</si>
  <si>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</si>
  <si>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</si>
  <si>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</si>
  <si>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</si>
  <si>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</si>
  <si>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</si>
  <si>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</si>
  <si>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</si>
  <si>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</si>
  <si>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</si>
  <si>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</si>
  <si>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</si>
  <si>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</si>
  <si>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</si>
  <si>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</si>
  <si>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</si>
  <si>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</si>
  <si>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</si>
  <si>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</si>
  <si>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</si>
  <si>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</si>
  <si>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</si>
  <si>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</si>
  <si>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</si>
  <si>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</si>
  <si>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</si>
  <si>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</si>
  <si>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</si>
  <si>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</si>
  <si>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</si>
  <si>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</si>
  <si>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</si>
  <si>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</si>
  <si>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</si>
  <si>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</si>
  <si>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</si>
  <si>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</si>
  <si>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</si>
  <si>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</si>
  <si>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</si>
  <si>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</si>
  <si>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</si>
  <si>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</si>
  <si>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</si>
  <si>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</si>
  <si>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</si>
  <si>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</si>
  <si>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</si>
  <si>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</si>
  <si>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</si>
  <si>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</si>
  <si>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</si>
  <si>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</si>
  <si>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</si>
  <si>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</si>
  <si>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</si>
  <si>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</si>
  <si>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</si>
  <si>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</si>
  <si>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</si>
  <si>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</si>
  <si>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</si>
  <si>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</si>
  <si>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</si>
  <si>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</si>
  <si>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</si>
  <si>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</si>
  <si>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</si>
  <si>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</si>
  <si>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</si>
  <si>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</si>
  <si>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</si>
  <si>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</si>
  <si>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</si>
  <si>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</si>
  <si>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</si>
  <si>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</si>
  <si>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</si>
  <si>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</si>
  <si>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</si>
  <si>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</si>
  <si>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</si>
  <si>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</si>
  <si>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</si>
  <si>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</si>
  <si>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</si>
  <si>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</si>
  <si>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</si>
  <si>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</si>
  <si>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</si>
  <si>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</si>
  <si>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</si>
  <si>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</si>
  <si>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</si>
  <si>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</si>
  <si>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</si>
  <si>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</si>
  <si>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</si>
  <si>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</si>
  <si>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</si>
  <si>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</si>
  <si>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</si>
  <si>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</si>
  <si>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</si>
  <si>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</si>
  <si>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</si>
  <si>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</si>
  <si>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</si>
  <si>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</si>
  <si>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</si>
  <si>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</si>
  <si>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</si>
  <si>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</si>
  <si>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</si>
  <si>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</si>
  <si>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</si>
  <si>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</si>
  <si>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</si>
  <si>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</si>
  <si>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</si>
  <si>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</si>
  <si>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</si>
  <si>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</si>
  <si>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</si>
  <si>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</si>
  <si>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</si>
  <si>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</si>
  <si>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</si>
  <si>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</si>
  <si>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</si>
  <si>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</si>
  <si>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</si>
  <si>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</si>
  <si>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</si>
  <si>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</si>
  <si>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</si>
  <si>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</si>
  <si>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</si>
  <si>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</si>
  <si>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</si>
  <si>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</si>
  <si>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</si>
  <si>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</si>
  <si>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</si>
  <si>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</si>
  <si>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</si>
  <si>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</si>
  <si>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</si>
  <si>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</si>
  <si>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</si>
  <si>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</si>
  <si>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</si>
  <si>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</si>
  <si>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</si>
  <si>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</si>
  <si>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</si>
  <si>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</si>
  <si>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</si>
  <si>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</si>
  <si>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</si>
  <si>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</si>
  <si>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</si>
  <si>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</si>
  <si>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</si>
  <si>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</si>
  <si>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</si>
  <si>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</si>
  <si>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</si>
  <si>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</si>
  <si>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</si>
  <si>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</si>
  <si>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</si>
  <si>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</si>
  <si>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</si>
  <si>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</si>
  <si>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</si>
  <si>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</si>
  <si>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</si>
  <si>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</si>
  <si>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</si>
  <si>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</si>
  <si>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</si>
  <si>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</si>
  <si>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</si>
  <si>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</si>
  <si>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</si>
  <si>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</si>
  <si>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</si>
  <si>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</si>
  <si>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</si>
  <si>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</si>
  <si>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</si>
  <si>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</si>
  <si>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</si>
  <si>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</si>
  <si>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</si>
  <si>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</si>
  <si>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</si>
  <si>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</si>
  <si>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</si>
  <si>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</si>
  <si>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</si>
  <si>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</si>
  <si>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</si>
  <si>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</si>
  <si>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</si>
  <si>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</si>
  <si>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</si>
  <si>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</si>
  <si>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</si>
  <si>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</si>
  <si>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</si>
  <si>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</si>
  <si>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</si>
  <si>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</si>
  <si>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</si>
  <si>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</si>
  <si>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</si>
  <si>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</si>
  <si>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</si>
  <si>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</si>
  <si>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</si>
  <si>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</si>
  <si>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</si>
  <si>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</si>
  <si>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</si>
  <si>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</si>
  <si>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</si>
  <si>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</si>
  <si>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</si>
  <si>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</si>
  <si>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</si>
  <si>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</si>
  <si>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</si>
  <si>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</si>
  <si>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</si>
  <si>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</si>
  <si>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</si>
  <si>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</si>
  <si>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</si>
  <si>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</si>
  <si>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</si>
  <si>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</si>
  <si>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</si>
  <si>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</si>
  <si>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</si>
  <si>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</si>
  <si>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</si>
  <si>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</si>
  <si>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</si>
  <si>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</si>
  <si>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</si>
  <si>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</si>
  <si>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</si>
  <si>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</si>
  <si>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</si>
  <si>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</si>
  <si>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</si>
  <si>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</si>
  <si>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</si>
  <si>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</si>
  <si>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</si>
  <si>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</si>
  <si>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</si>
  <si>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</si>
  <si>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</si>
  <si>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</si>
  <si>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</si>
  <si>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</si>
  <si>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</si>
  <si>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</si>
  <si>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</si>
  <si>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</si>
  <si>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</si>
  <si>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</si>
  <si>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</si>
  <si>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</si>
  <si>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</si>
  <si>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</si>
  <si>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</si>
  <si>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</si>
  <si>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</si>
  <si>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</si>
  <si>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</si>
  <si>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</si>
  <si>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</si>
  <si>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</si>
  <si>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</si>
  <si>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</si>
  <si>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</si>
  <si>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</si>
  <si>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</si>
  <si>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</si>
  <si>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</si>
  <si>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</si>
  <si>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</si>
  <si>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</si>
  <si>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</si>
  <si>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</si>
  <si>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</si>
  <si>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</si>
  <si>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</si>
  <si>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</si>
  <si>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</si>
  <si>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</si>
  <si>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</si>
  <si>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</si>
  <si>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</si>
  <si>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</si>
  <si>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</si>
  <si>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</si>
  <si>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</si>
  <si>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</si>
  <si>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</si>
  <si>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</si>
  <si>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</si>
  <si>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</si>
  <si>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</si>
  <si>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</si>
  <si>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</si>
  <si>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</si>
  <si>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</si>
  <si>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</si>
  <si>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</si>
  <si>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</si>
  <si>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</si>
  <si>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</si>
  <si>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</si>
  <si>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</si>
  <si>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</si>
  <si>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</si>
  <si>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</si>
  <si>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</si>
  <si>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</si>
  <si>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</si>
  <si>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</si>
  <si>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</si>
  <si>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</si>
  <si>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</si>
  <si>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</si>
  <si>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</si>
  <si>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</si>
  <si>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</si>
  <si>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</si>
  <si>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</si>
  <si>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</si>
  <si>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</si>
  <si>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</si>
  <si>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</si>
  <si>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</si>
  <si>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</si>
  <si>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</si>
  <si>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</si>
  <si>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</si>
  <si>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</si>
  <si>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</si>
  <si>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</si>
  <si>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</si>
  <si>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</si>
  <si>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</si>
  <si>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</si>
  <si>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</si>
  <si>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</si>
  <si>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</si>
  <si>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</si>
  <si>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</si>
  <si>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</si>
  <si>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</si>
  <si>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</si>
  <si>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</si>
  <si>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</si>
  <si>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</si>
  <si>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</si>
  <si>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</si>
  <si>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</si>
  <si>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</si>
  <si>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</si>
  <si>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</si>
  <si>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</si>
  <si>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</si>
  <si>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</si>
  <si>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</si>
  <si>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</si>
  <si>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</si>
  <si>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</si>
  <si>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</si>
  <si>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</si>
  <si>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</si>
  <si>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</si>
  <si>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</si>
  <si>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</si>
  <si>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</si>
  <si>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</si>
  <si>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</si>
  <si>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</si>
  <si>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</si>
  <si>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</si>
  <si>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</si>
  <si>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</si>
  <si>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</si>
  <si>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</si>
  <si>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</si>
  <si>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</si>
  <si>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</si>
  <si>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</si>
  <si>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</si>
  <si>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</si>
  <si>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</si>
  <si>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</si>
  <si>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</si>
  <si>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</si>
  <si>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</si>
  <si>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</si>
  <si>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</si>
  <si>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</si>
  <si>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</si>
  <si>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</si>
  <si>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</si>
  <si>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</si>
  <si>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</si>
  <si>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</si>
  <si>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</si>
  <si>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</si>
  <si>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</si>
  <si>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</si>
  <si>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</si>
  <si>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</si>
  <si>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</si>
  <si>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</si>
  <si>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</si>
  <si>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</si>
  <si>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</si>
  <si>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</si>
  <si>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</si>
  <si>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</si>
  <si>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</si>
  <si>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</si>
  <si>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</si>
  <si>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</si>
  <si>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</si>
  <si>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</si>
  <si>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</si>
  <si>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</si>
  <si>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</si>
  <si>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</si>
  <si>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</si>
  <si>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</si>
  <si>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</si>
  <si>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</si>
  <si>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</si>
  <si>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</si>
  <si>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</si>
  <si>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</si>
  <si>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</si>
  <si>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</si>
  <si>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</si>
  <si>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</si>
  <si>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</si>
  <si>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</si>
  <si>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</si>
  <si>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</si>
  <si>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</si>
  <si>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</si>
  <si>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</si>
  <si>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</si>
  <si>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</si>
  <si>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</si>
  <si>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</si>
  <si>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</si>
  <si>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</si>
  <si>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</si>
  <si>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</si>
  <si>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</si>
  <si>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</si>
  <si>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</si>
  <si>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</si>
  <si>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</si>
  <si>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</si>
  <si>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</si>
  <si>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</si>
  <si>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</si>
  <si>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</si>
  <si>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</si>
  <si>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</si>
  <si>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</si>
  <si>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</si>
  <si>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</si>
  <si>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</si>
  <si>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</si>
  <si>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</si>
  <si>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</si>
  <si>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</si>
  <si>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</si>
  <si>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</si>
  <si>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</si>
  <si>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</si>
  <si>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</si>
  <si>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</si>
  <si>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</si>
  <si>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</si>
  <si>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</si>
  <si>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</si>
  <si>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</si>
  <si>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</si>
  <si>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</si>
  <si>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</si>
  <si>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</si>
  <si>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</si>
  <si>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</si>
  <si>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</si>
  <si>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</si>
  <si>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</si>
  <si>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</si>
  <si>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</si>
  <si>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</si>
  <si>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</si>
  <si>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</si>
  <si>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</si>
  <si>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</si>
  <si>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</si>
  <si>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</si>
  <si>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</si>
  <si>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</si>
  <si>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</si>
  <si>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</si>
  <si>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</si>
  <si>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</si>
  <si>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</si>
  <si>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</si>
  <si>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</si>
  <si>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</si>
  <si>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</si>
  <si>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</si>
  <si>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</si>
  <si>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</si>
  <si>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</si>
  <si>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</si>
  <si>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</si>
  <si>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</si>
  <si>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</si>
  <si>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</si>
  <si>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</si>
  <si>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</si>
  <si>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</si>
  <si>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</si>
  <si>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</si>
  <si>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</si>
  <si>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</si>
  <si>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</si>
  <si>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</si>
  <si>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</si>
  <si>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</si>
  <si>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</si>
  <si>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</si>
  <si>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</si>
  <si>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</si>
  <si>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</si>
  <si>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</si>
  <si>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</si>
  <si>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</si>
  <si>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</si>
  <si>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</si>
  <si>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</si>
  <si>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</si>
  <si>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</si>
  <si>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</si>
  <si>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</si>
  <si>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</si>
  <si>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</si>
  <si>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</si>
  <si>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</si>
  <si>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</si>
  <si>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</si>
  <si>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</si>
  <si>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</si>
  <si>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</si>
  <si>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</si>
  <si>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</si>
  <si>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</si>
  <si>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</si>
  <si>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</si>
  <si>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</si>
  <si>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</si>
  <si>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</si>
  <si>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</si>
  <si>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</si>
  <si>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</si>
  <si>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</si>
  <si>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</si>
  <si>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</si>
  <si>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</si>
  <si>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</si>
  <si>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</si>
  <si>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</si>
  <si>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</si>
  <si>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</si>
  <si>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</si>
  <si>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</si>
  <si>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</si>
  <si>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</si>
  <si>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</si>
  <si>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</si>
  <si>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</si>
  <si>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</si>
  <si>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</si>
  <si>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</si>
  <si>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</si>
  <si>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</si>
  <si>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</si>
  <si>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</si>
  <si>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</si>
  <si>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</si>
  <si>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</si>
  <si>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</si>
  <si>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</si>
  <si>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</si>
  <si>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</si>
  <si>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</si>
  <si>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</si>
  <si>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</si>
  <si>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</si>
  <si>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</si>
  <si>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</si>
  <si>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</si>
  <si>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</si>
  <si>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</si>
  <si>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</si>
  <si>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</si>
  <si>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</si>
  <si>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</si>
  <si>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</si>
  <si>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</si>
  <si>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</si>
  <si>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</si>
  <si>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</si>
  <si>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</si>
  <si>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</si>
  <si>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</si>
  <si>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</si>
  <si>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</si>
  <si>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</si>
  <si>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</si>
  <si>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</si>
  <si>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</si>
  <si>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</si>
  <si>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</si>
  <si>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</si>
  <si>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</si>
  <si>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</si>
  <si>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</si>
  <si>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</si>
  <si>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</si>
  <si>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</si>
  <si>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</si>
  <si>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</si>
  <si>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</si>
  <si>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</si>
  <si>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</si>
  <si>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</si>
  <si>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</si>
  <si>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</si>
  <si>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</si>
  <si>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</si>
  <si>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</si>
  <si>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</si>
  <si>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</si>
  <si>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</si>
  <si>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</si>
  <si>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</si>
  <si>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</si>
  <si>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</si>
  <si>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</si>
  <si>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</si>
  <si>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</si>
  <si>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</si>
  <si>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</si>
  <si>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</si>
  <si>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</si>
  <si>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</si>
  <si>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</si>
  <si>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</si>
  <si>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</si>
  <si>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</si>
  <si>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</si>
  <si>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</si>
  <si>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</si>
  <si>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</si>
  <si>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</si>
  <si>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</si>
  <si>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</si>
  <si>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</si>
  <si>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</si>
  <si>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</si>
  <si>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</si>
  <si>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</si>
  <si>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</si>
  <si>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</si>
  <si>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</si>
  <si>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</si>
  <si>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</si>
  <si>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</si>
  <si>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</si>
  <si>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</si>
  <si>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</si>
  <si>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</si>
  <si>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</si>
  <si>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</si>
  <si>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</si>
  <si>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</si>
  <si>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</si>
  <si>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</si>
  <si>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</si>
  <si>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</si>
  <si>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</si>
  <si>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</si>
  <si>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</si>
  <si>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</si>
  <si>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</si>
  <si>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</si>
  <si>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</si>
  <si>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</si>
  <si>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</si>
  <si>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</si>
  <si>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</si>
  <si>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</si>
  <si>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</si>
  <si>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</si>
  <si>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</si>
  <si>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</si>
  <si>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</si>
  <si>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</si>
  <si>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</si>
  <si>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</si>
  <si>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</si>
  <si>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</si>
  <si>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</si>
  <si>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</si>
  <si>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</si>
  <si>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</si>
  <si>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</si>
  <si>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</si>
  <si>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</si>
  <si>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</si>
  <si>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</si>
  <si>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</si>
  <si>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</si>
  <si>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</si>
  <si>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</si>
  <si>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</si>
  <si>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</si>
  <si>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</si>
  <si>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</si>
  <si>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</si>
  <si>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</si>
  <si>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</si>
  <si>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</si>
  <si>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</si>
  <si>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</si>
  <si>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</si>
  <si>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</si>
  <si>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</si>
  <si>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</si>
  <si>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</si>
  <si>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</si>
  <si>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</si>
  <si>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</si>
  <si>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</si>
  <si>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</si>
  <si>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</si>
  <si>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</si>
  <si>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</si>
  <si>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</si>
  <si>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</si>
  <si>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</si>
  <si>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</si>
  <si>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</si>
  <si>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</si>
  <si>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</si>
  <si>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</si>
  <si>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</si>
  <si>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</si>
  <si>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</si>
  <si>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</si>
  <si>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</si>
  <si>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</si>
  <si>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</si>
  <si>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</si>
  <si>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</si>
  <si>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</si>
  <si>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</si>
  <si>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</si>
  <si>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</si>
  <si>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</si>
  <si>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</si>
  <si>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</si>
  <si>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</si>
  <si>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</si>
  <si>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</si>
  <si>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</si>
  <si>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</si>
  <si>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</si>
  <si>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</si>
  <si>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</si>
  <si>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</si>
  <si>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</si>
  <si>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</si>
  <si>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</si>
  <si>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</si>
  <si>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</si>
  <si>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</si>
  <si>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</si>
  <si>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</si>
  <si>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</si>
  <si>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</si>
  <si>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</si>
  <si>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</si>
  <si>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</si>
  <si>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</si>
  <si>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</si>
  <si>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</si>
  <si>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</si>
  <si>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</si>
  <si>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</si>
  <si>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</si>
  <si>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</si>
  <si>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</si>
  <si>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</si>
  <si>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</si>
  <si>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</si>
  <si>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</si>
  <si>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</si>
  <si>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</si>
  <si>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</si>
  <si>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</si>
  <si>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</si>
  <si>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</si>
  <si>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</si>
  <si>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</si>
  <si>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</si>
  <si>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</si>
  <si>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</si>
  <si>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</si>
  <si>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</si>
  <si>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</si>
  <si>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</si>
  <si>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</si>
  <si>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</si>
  <si>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</si>
  <si>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</si>
  <si>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</si>
  <si>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</si>
  <si>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</si>
  <si>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</si>
  <si>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</si>
  <si>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</si>
  <si>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</si>
  <si>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</si>
  <si>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</si>
  <si>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</si>
  <si>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</si>
  <si>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</si>
  <si>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</si>
  <si>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</si>
  <si>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</si>
  <si>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</si>
  <si>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</si>
  <si>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</si>
  <si>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</si>
  <si>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</si>
  <si>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</si>
  <si>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</si>
  <si>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</si>
  <si>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</si>
  <si>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</si>
  <si>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</si>
  <si>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</si>
  <si>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</si>
  <si>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</si>
  <si>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</si>
  <si>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</si>
  <si>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</si>
  <si>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</si>
  <si>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</si>
  <si>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</si>
  <si>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</si>
  <si>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</si>
  <si>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</si>
  <si>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</si>
  <si>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</si>
  <si>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</si>
  <si>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</si>
  <si>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</si>
  <si>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</si>
  <si>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</si>
  <si>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</si>
  <si>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</si>
  <si>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</si>
  <si>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</si>
  <si>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</si>
  <si>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</si>
  <si>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</si>
  <si>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</si>
  <si>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</si>
  <si>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</si>
  <si>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</si>
  <si>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</si>
  <si>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</si>
  <si>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</si>
  <si>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</si>
  <si>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</si>
  <si>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</si>
  <si>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</si>
  <si>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</si>
  <si>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</si>
  <si>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</si>
  <si>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</si>
  <si>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</si>
  <si>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</si>
  <si>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</si>
  <si>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</si>
  <si>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</si>
  <si>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</si>
  <si>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</si>
  <si>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</si>
  <si>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</si>
  <si>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</si>
  <si>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</si>
  <si>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</si>
  <si>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</si>
  <si>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</si>
  <si>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</si>
  <si>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</si>
  <si>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</si>
  <si>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</si>
  <si>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</si>
  <si>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</si>
  <si>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</si>
  <si>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</si>
  <si>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</si>
  <si>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</si>
  <si>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</si>
  <si>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</si>
  <si>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</si>
  <si>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</si>
  <si>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</si>
  <si>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</si>
  <si>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</si>
  <si>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</si>
  <si>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</si>
  <si>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</si>
  <si>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</si>
  <si>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</si>
  <si>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</si>
  <si>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</si>
  <si>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</si>
  <si>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</si>
  <si>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</si>
  <si>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</si>
  <si>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</si>
  <si>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</si>
  <si>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</si>
  <si>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</si>
  <si>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</si>
  <si>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</si>
  <si>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</si>
  <si>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</si>
  <si>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</si>
  <si>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</si>
  <si>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</si>
  <si>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</si>
  <si>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</si>
  <si>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</si>
  <si>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</si>
  <si>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</si>
  <si>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</si>
  <si>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</si>
  <si>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</si>
  <si>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</si>
  <si>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</si>
  <si>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</si>
  <si>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</si>
  <si>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</si>
  <si>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</si>
  <si>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</si>
  <si>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</si>
  <si>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</si>
  <si>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</si>
  <si>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</si>
  <si>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</si>
  <si>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</si>
  <si>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</si>
  <si>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</si>
  <si>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</si>
  <si>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</si>
  <si>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</si>
  <si>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</si>
  <si>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</si>
  <si>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</si>
  <si>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</si>
  <si>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</si>
  <si>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</si>
  <si>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</si>
  <si>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</si>
  <si>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</si>
  <si>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</si>
  <si>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</si>
  <si>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</si>
  <si>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</si>
  <si>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</si>
  <si>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</si>
  <si>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</si>
  <si>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</si>
  <si>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</si>
  <si>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</si>
  <si>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</si>
  <si>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</si>
  <si>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</si>
  <si>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</si>
  <si>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</si>
  <si>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</si>
  <si>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</si>
  <si>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</si>
  <si>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</si>
  <si>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</si>
  <si>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</si>
  <si>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</si>
  <si>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</si>
  <si>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</si>
  <si>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</si>
  <si>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</si>
  <si>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</si>
  <si>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</si>
  <si>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</si>
  <si>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</si>
  <si>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</si>
  <si>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</si>
  <si>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</si>
  <si>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</si>
  <si>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</si>
  <si>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</si>
  <si>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</si>
  <si>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</si>
  <si>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</si>
  <si>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</si>
  <si>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</si>
  <si>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</si>
  <si>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</si>
  <si>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</si>
  <si>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</si>
  <si>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</si>
  <si>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</si>
  <si>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</si>
  <si>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</si>
  <si>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</si>
  <si>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</si>
  <si>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</si>
  <si>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</si>
  <si>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</si>
  <si>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</si>
  <si>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</si>
  <si>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</si>
  <si>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</si>
  <si>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</si>
  <si>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</si>
  <si>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</si>
  <si>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</si>
  <si>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</si>
  <si>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</si>
  <si>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</si>
  <si>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</si>
  <si>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</si>
  <si>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</si>
  <si>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</si>
  <si>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</si>
  <si>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</si>
  <si>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</si>
  <si>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</si>
  <si>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</si>
  <si>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</si>
  <si>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</si>
  <si>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</si>
  <si>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</si>
  <si>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</si>
  <si>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</si>
  <si>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</si>
  <si>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</si>
  <si>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</si>
  <si>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</si>
  <si>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</si>
  <si>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</si>
  <si>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</si>
  <si>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</si>
  <si>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</si>
  <si>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</si>
  <si>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</si>
  <si>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</si>
  <si>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</si>
  <si>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</si>
  <si>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</si>
  <si>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</si>
  <si>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</si>
  <si>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</si>
  <si>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</si>
  <si>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</si>
  <si>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</si>
  <si>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</si>
  <si>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</si>
  <si>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</si>
  <si>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</si>
  <si>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</si>
  <si>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</si>
  <si>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</si>
  <si>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</si>
  <si>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</si>
  <si>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</si>
  <si>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</si>
  <si>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</si>
  <si>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</si>
  <si>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</si>
  <si>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</si>
  <si>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</si>
  <si>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</si>
  <si>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</si>
  <si>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</si>
  <si>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</si>
  <si>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</si>
  <si>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</si>
  <si>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</si>
  <si>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</si>
  <si>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</si>
  <si>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</si>
  <si>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</si>
  <si>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</si>
  <si>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</si>
  <si>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</si>
  <si>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</si>
  <si>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</si>
  <si>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</si>
  <si>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</si>
  <si>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</si>
  <si>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</si>
  <si>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</si>
  <si>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</si>
  <si>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</si>
  <si>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</si>
  <si>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</si>
  <si>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</si>
  <si>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</si>
  <si>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</si>
  <si>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</si>
  <si>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</si>
  <si>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</si>
  <si>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</si>
  <si>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</si>
  <si>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</si>
  <si>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</si>
  <si>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</si>
  <si>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</si>
  <si>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</si>
  <si>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</si>
  <si>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</si>
  <si>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</si>
  <si>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</si>
  <si>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</si>
  <si>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</si>
  <si>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</si>
  <si>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</si>
  <si>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</si>
  <si>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</si>
  <si>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</si>
  <si>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</si>
  <si>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</si>
  <si>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</si>
  <si>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</si>
  <si>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</si>
  <si>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</si>
  <si>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</si>
  <si>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</si>
  <si>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</si>
  <si>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</si>
  <si>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</si>
  <si>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</si>
  <si>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</si>
  <si>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</si>
  <si>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</si>
  <si>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</si>
  <si>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</si>
  <si>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</si>
  <si>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</si>
  <si>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</si>
  <si>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</si>
  <si>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</si>
  <si>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</si>
  <si>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</si>
  <si>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</si>
  <si>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</si>
  <si>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</si>
  <si>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</si>
  <si>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</si>
  <si>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</si>
  <si>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</si>
  <si>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</si>
  <si>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</si>
  <si>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</si>
  <si>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</si>
  <si>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</si>
  <si>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</si>
  <si>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</si>
  <si>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</si>
  <si>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</si>
  <si>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</si>
  <si>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</si>
  <si>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</si>
  <si>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</si>
  <si>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</si>
  <si>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</si>
  <si>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</si>
  <si>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</si>
  <si>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</si>
  <si>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</si>
  <si>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</si>
  <si>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</si>
  <si>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</si>
  <si>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</si>
  <si>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</si>
  <si>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</si>
  <si>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</si>
  <si>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</si>
  <si>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</si>
  <si>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</si>
  <si>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</si>
  <si>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</si>
  <si>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</si>
  <si>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</si>
  <si>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</si>
  <si>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</si>
  <si>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</si>
  <si>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</si>
  <si>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</si>
  <si>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</si>
  <si>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</si>
  <si>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</si>
  <si>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</si>
  <si>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</si>
  <si>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</si>
  <si>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</si>
  <si>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</si>
  <si>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</si>
  <si>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</si>
  <si>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</si>
  <si>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</si>
  <si>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</si>
  <si>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</si>
  <si>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</si>
  <si>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</si>
  <si>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</si>
  <si>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</si>
  <si>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</si>
  <si>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</si>
  <si>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</si>
  <si>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</si>
  <si>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</si>
  <si>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</si>
  <si>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</si>
  <si>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</si>
  <si>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</si>
  <si>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</si>
  <si>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</si>
  <si>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</si>
  <si>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</si>
  <si>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</si>
  <si>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</si>
  <si>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</si>
  <si>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</si>
  <si>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</si>
  <si>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</si>
  <si>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</si>
  <si>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</si>
  <si>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</si>
  <si>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</si>
  <si>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</si>
  <si>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</si>
  <si>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</si>
  <si>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</si>
  <si>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</si>
  <si>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</si>
  <si>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</si>
  <si>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</si>
  <si>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</si>
  <si>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</si>
  <si>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</si>
  <si>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</si>
  <si>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</si>
  <si>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</si>
  <si>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</si>
  <si>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</si>
  <si>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</si>
  <si>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</si>
  <si>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</si>
  <si>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</si>
  <si>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</si>
  <si>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</si>
  <si>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</si>
  <si>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</si>
  <si>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</si>
  <si>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</si>
  <si>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</si>
  <si>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</si>
  <si>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</si>
  <si>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</si>
  <si>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</si>
  <si>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</si>
  <si>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</si>
  <si>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</si>
  <si>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</si>
  <si>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</si>
  <si>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</si>
  <si>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</si>
  <si>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</si>
  <si>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</si>
  <si>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</si>
  <si>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</si>
  <si>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</si>
  <si>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</si>
  <si>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</si>
  <si>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</si>
  <si>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</si>
  <si>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</si>
  <si>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</si>
  <si>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</si>
  <si>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</si>
  <si>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</si>
  <si>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</si>
  <si>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</si>
  <si>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</si>
  <si>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</si>
  <si>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</si>
  <si>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</si>
  <si>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</si>
  <si>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</si>
  <si>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</si>
  <si>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</si>
  <si>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</si>
  <si>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</si>
  <si>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</si>
  <si>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</si>
  <si>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</si>
  <si>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</si>
  <si>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</si>
  <si>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</si>
  <si>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</si>
  <si>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</si>
  <si>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</si>
  <si>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</si>
  <si>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</si>
  <si>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</si>
  <si>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</si>
  <si>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</si>
  <si>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</si>
  <si>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</si>
  <si>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</si>
  <si>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</si>
  <si>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</si>
  <si>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</si>
  <si>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</si>
  <si>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</si>
  <si>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</si>
  <si>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</si>
  <si>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</si>
  <si>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</si>
  <si>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</si>
  <si>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</si>
  <si>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</si>
  <si>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</si>
  <si>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</si>
  <si>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</si>
  <si>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</si>
  <si>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</si>
  <si>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</si>
  <si>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</si>
  <si>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</si>
  <si>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</si>
  <si>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</si>
  <si>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</si>
  <si>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</si>
  <si>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</si>
  <si>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</si>
  <si>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</si>
  <si>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</si>
  <si>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</si>
  <si>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</si>
  <si>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</si>
  <si>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</si>
  <si>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</si>
  <si>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</si>
  <si>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</si>
  <si>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</si>
  <si>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</si>
  <si>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</si>
  <si>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</si>
  <si>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</si>
  <si>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</si>
  <si>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</si>
  <si>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</si>
  <si>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</si>
  <si>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</si>
  <si>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</si>
  <si>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</si>
  <si>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</si>
  <si>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</si>
  <si>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</si>
  <si>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</si>
  <si>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</si>
  <si>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</si>
  <si>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</si>
  <si>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</si>
  <si>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</si>
  <si>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</si>
  <si>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</si>
  <si>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</si>
  <si>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</si>
  <si>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</si>
  <si>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</si>
  <si>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</si>
  <si>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</si>
  <si>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</si>
  <si>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</si>
  <si>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</si>
  <si>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</si>
  <si>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</si>
  <si>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</si>
  <si>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</si>
  <si>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</si>
  <si>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</si>
  <si>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</si>
  <si>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</si>
  <si>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</si>
  <si>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</si>
  <si>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</si>
  <si>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</si>
  <si>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</si>
  <si>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</si>
  <si>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</si>
  <si>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</si>
  <si>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</si>
  <si>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</si>
  <si>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</si>
  <si>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</si>
  <si>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</si>
  <si>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</si>
  <si>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</si>
  <si>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</si>
  <si>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</si>
  <si>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</si>
  <si>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</si>
  <si>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</si>
  <si>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</si>
  <si>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</si>
  <si>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</si>
  <si>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</si>
  <si>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</si>
  <si>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</si>
  <si>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</si>
  <si>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</si>
  <si>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</si>
  <si>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</si>
  <si>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</si>
  <si>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</si>
  <si>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</si>
  <si>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</si>
  <si>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</si>
  <si>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</si>
  <si>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</si>
  <si>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</si>
  <si>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</si>
  <si>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</si>
  <si>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</si>
  <si>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</si>
  <si>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</si>
  <si>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</si>
  <si>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</si>
  <si>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</si>
  <si>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</si>
  <si>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</si>
  <si>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</si>
  <si>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</si>
  <si>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</si>
  <si>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</si>
  <si>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</si>
  <si>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</si>
  <si>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</si>
  <si>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</si>
  <si>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</si>
  <si>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</si>
  <si>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</si>
  <si>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</si>
  <si>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</si>
  <si>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</si>
  <si>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</si>
  <si>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</si>
  <si>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</si>
  <si>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</si>
  <si>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</si>
  <si>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</si>
  <si>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</si>
  <si>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</si>
  <si>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</si>
  <si>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</si>
  <si>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</si>
  <si>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</si>
  <si>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</si>
  <si>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</si>
  <si>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</si>
  <si>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</si>
  <si>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</si>
  <si>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</si>
  <si>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</si>
  <si>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</si>
  <si>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</si>
  <si>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</si>
  <si>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</si>
  <si>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</si>
  <si>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</si>
  <si>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</si>
  <si>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</si>
  <si>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</si>
  <si>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</si>
  <si>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</si>
  <si>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</si>
  <si>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</si>
  <si>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</si>
  <si>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</si>
  <si>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</si>
  <si>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</si>
  <si>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</si>
  <si>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</si>
  <si>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</si>
  <si>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</si>
  <si>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</si>
  <si>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</si>
  <si>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</si>
  <si>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</si>
  <si>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</si>
  <si>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</si>
  <si>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</si>
  <si>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</si>
  <si>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</si>
  <si>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</si>
  <si>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</si>
  <si>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</si>
  <si>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</si>
  <si>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</si>
  <si>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</si>
  <si>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</si>
  <si>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</si>
  <si>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</si>
  <si>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</si>
  <si>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</si>
  <si>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</si>
  <si>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</si>
  <si>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</si>
  <si>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</si>
  <si>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</si>
  <si>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</si>
  <si>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</si>
  <si>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</si>
  <si>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</si>
  <si>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</si>
  <si>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</si>
  <si>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</si>
  <si>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</si>
  <si>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</si>
  <si>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</si>
  <si>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</si>
  <si>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</si>
  <si>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</si>
  <si>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</si>
  <si>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</si>
  <si>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</si>
  <si>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</si>
  <si>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</si>
  <si>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</si>
  <si>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</si>
  <si>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</si>
  <si>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</si>
  <si>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</si>
  <si>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</si>
  <si>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</si>
  <si>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</si>
  <si>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</si>
  <si>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</si>
  <si>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</si>
  <si>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</si>
  <si>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</si>
  <si>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</si>
  <si>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</si>
  <si>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</si>
  <si>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</si>
  <si>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</si>
  <si>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</si>
  <si>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</si>
  <si>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</si>
  <si>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</si>
  <si>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</si>
  <si>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</si>
  <si>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</si>
  <si>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</si>
  <si>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</si>
  <si>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</si>
  <si>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</si>
  <si>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</si>
  <si>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</si>
  <si>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</si>
  <si>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</si>
  <si>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</si>
  <si>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</si>
  <si>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</si>
  <si>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</si>
  <si>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</si>
  <si>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</si>
  <si>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</si>
  <si>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</si>
  <si>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</si>
  <si>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</si>
  <si>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</si>
  <si>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</si>
  <si>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</si>
  <si>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</si>
  <si>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</si>
  <si>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</si>
  <si>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</si>
  <si>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</si>
  <si>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</si>
  <si>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</si>
  <si>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</si>
  <si>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</si>
  <si>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</si>
  <si>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</si>
  <si>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</si>
  <si>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</si>
  <si>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</si>
  <si>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</si>
  <si>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</si>
  <si>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</si>
  <si>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</si>
  <si>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</si>
  <si>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</si>
  <si>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</si>
  <si>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</si>
  <si>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</si>
  <si>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</si>
  <si>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</si>
  <si>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</si>
  <si>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</si>
  <si>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</si>
  <si>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</si>
  <si>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</si>
  <si>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</si>
  <si>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</si>
  <si>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</si>
  <si>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</si>
  <si>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</si>
  <si>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</si>
  <si>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</si>
  <si>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</si>
  <si>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</si>
  <si>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</si>
  <si>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</si>
  <si>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</si>
  <si>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</si>
  <si>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</si>
  <si>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</si>
  <si>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</si>
  <si>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</si>
  <si>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</si>
  <si>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</si>
  <si>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</si>
  <si>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</si>
  <si>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</si>
  <si>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</si>
  <si>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</si>
  <si>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</si>
  <si>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</si>
  <si>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</si>
  <si>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</si>
  <si>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</si>
  <si>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</si>
  <si>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</si>
  <si>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</si>
  <si>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</si>
  <si>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</si>
  <si>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</si>
  <si>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</si>
  <si>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</si>
  <si>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</si>
  <si>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</si>
  <si>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</si>
  <si>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</si>
  <si>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</si>
  <si>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</si>
  <si>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</si>
  <si>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</si>
  <si>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</si>
  <si>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</si>
  <si>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</si>
  <si>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</si>
  <si>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</si>
  <si>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</si>
  <si>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</si>
  <si>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</si>
  <si>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</si>
  <si>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</si>
  <si>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</si>
  <si>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</si>
  <si>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</si>
  <si>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</si>
  <si>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</si>
  <si>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</si>
  <si>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</si>
  <si>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</si>
  <si>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</si>
  <si>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</si>
  <si>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</si>
  <si>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</si>
  <si>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</si>
  <si>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</si>
  <si>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</si>
  <si>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</si>
  <si>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</si>
  <si>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</si>
  <si>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</si>
  <si>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</si>
  <si>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</si>
  <si>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</si>
  <si>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</si>
  <si>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</si>
  <si>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</si>
  <si>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</si>
  <si>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</si>
  <si>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</si>
  <si>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</si>
  <si>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</si>
  <si>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</si>
  <si>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</si>
  <si>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</si>
  <si>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</si>
  <si>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</si>
  <si>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</si>
  <si>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</si>
  <si>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</si>
  <si>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</si>
  <si>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</si>
  <si>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</si>
  <si>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</si>
  <si>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</si>
  <si>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</si>
  <si>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</si>
  <si>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</si>
  <si>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</si>
  <si>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</si>
  <si>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</si>
  <si>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</si>
  <si>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</si>
  <si>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</si>
  <si>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</si>
  <si>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</si>
  <si>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</si>
  <si>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</si>
  <si>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</si>
  <si>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</si>
  <si>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</si>
  <si>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</si>
  <si>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</si>
  <si>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</si>
  <si>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</si>
  <si>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</si>
  <si>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</si>
  <si>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</si>
  <si>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</si>
  <si>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</si>
  <si>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</si>
  <si>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</si>
  <si>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</si>
  <si>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</si>
  <si>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</si>
  <si>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</si>
  <si>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</si>
  <si>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</si>
  <si>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</si>
  <si>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</si>
  <si>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</si>
  <si>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</si>
  <si>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</si>
  <si>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</si>
  <si>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</si>
  <si>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</si>
  <si>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</si>
  <si>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</si>
  <si>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</si>
  <si>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</si>
  <si>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</si>
  <si>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</si>
  <si>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</si>
  <si>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</si>
  <si>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</si>
  <si>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</si>
  <si>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</si>
  <si>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</si>
  <si>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</si>
  <si>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</si>
  <si>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</si>
  <si>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</si>
  <si>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</si>
  <si>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</si>
  <si>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</si>
  <si>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</si>
  <si>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</si>
  <si>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</si>
  <si>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</si>
  <si>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</si>
  <si>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</si>
  <si>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</si>
  <si>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</si>
  <si>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</si>
  <si>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</si>
  <si>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</si>
  <si>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</si>
  <si>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</si>
  <si>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</si>
  <si>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</si>
  <si>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</si>
  <si>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</si>
  <si>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</si>
  <si>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</si>
  <si>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</si>
  <si>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</si>
  <si>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</si>
  <si>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</si>
  <si>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</si>
  <si>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</si>
  <si>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</si>
  <si>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</si>
  <si>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</si>
  <si>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</si>
  <si>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</si>
  <si>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</si>
  <si>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</si>
  <si>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</si>
  <si>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</si>
  <si>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</si>
  <si>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</si>
  <si>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</si>
  <si>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</si>
  <si>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</si>
  <si>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</si>
  <si>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</si>
  <si>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</si>
  <si>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</si>
  <si>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</si>
  <si>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</si>
  <si>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</si>
  <si>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</si>
  <si>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</si>
  <si>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</si>
  <si>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</si>
  <si>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</si>
  <si>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</si>
  <si>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</si>
  <si>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</si>
  <si>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</si>
  <si>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</si>
  <si>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</si>
  <si>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</si>
  <si>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</si>
  <si>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</si>
  <si>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</si>
  <si>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</si>
  <si>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</si>
  <si>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</si>
  <si>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</si>
  <si>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</si>
  <si>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</si>
  <si>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</si>
  <si>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</si>
  <si>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</si>
  <si>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</si>
  <si>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</si>
  <si>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</si>
  <si>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</si>
  <si>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</si>
  <si>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</si>
  <si>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</si>
  <si>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</si>
  <si>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</si>
  <si>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</si>
  <si>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</si>
  <si>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</si>
  <si>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</si>
  <si>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</si>
  <si>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</si>
  <si>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</si>
  <si>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</si>
  <si>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</si>
  <si>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</si>
  <si>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</si>
  <si>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</si>
  <si>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</si>
  <si>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</si>
  <si>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</si>
  <si>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</si>
  <si>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</si>
  <si>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</si>
  <si>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</si>
  <si>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</si>
  <si>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</si>
  <si>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</si>
  <si>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</si>
  <si>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</si>
  <si>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</si>
  <si>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</si>
  <si>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</si>
  <si>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</si>
  <si>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</si>
  <si>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</si>
  <si>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</si>
  <si>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</si>
  <si>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</si>
  <si>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</si>
  <si>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</si>
  <si>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</si>
  <si>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</si>
  <si>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</si>
  <si>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</si>
  <si>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</si>
  <si>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</si>
  <si>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</si>
  <si>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</si>
  <si>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</si>
  <si>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</si>
  <si>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</si>
  <si>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</si>
  <si>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</si>
  <si>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</si>
  <si>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</si>
  <si>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</si>
  <si>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</si>
  <si>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</si>
  <si>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</si>
  <si>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</si>
  <si>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</si>
  <si>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</si>
  <si>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</si>
  <si>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</si>
  <si>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</si>
  <si>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</si>
  <si>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</si>
  <si>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</si>
  <si>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</si>
  <si>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</si>
  <si>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</si>
  <si>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</si>
  <si>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</si>
  <si>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</si>
  <si>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</si>
  <si>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</si>
  <si>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</si>
  <si>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</si>
  <si>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</si>
  <si>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</si>
  <si>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</si>
  <si>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</si>
  <si>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</si>
  <si>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</si>
  <si>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</si>
  <si>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</si>
  <si>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</si>
  <si>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</si>
  <si>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</si>
  <si>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</si>
  <si>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</si>
  <si>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</si>
  <si>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</si>
  <si>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</si>
  <si>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</si>
  <si>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</si>
  <si>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</si>
  <si>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</si>
  <si>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</si>
  <si>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</si>
  <si>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</si>
  <si>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</si>
  <si>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</si>
  <si>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</si>
  <si>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</si>
  <si>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</si>
  <si>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</si>
  <si>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</si>
  <si>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</si>
  <si>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</si>
  <si>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</si>
  <si>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</si>
  <si>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</si>
  <si>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</si>
  <si>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</si>
  <si>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</si>
  <si>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</si>
  <si>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</si>
  <si>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</si>
  <si>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</si>
  <si>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</si>
  <si>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</si>
  <si>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</si>
  <si>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</si>
  <si>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</si>
  <si>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</si>
  <si>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</si>
  <si>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</si>
  <si>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</si>
  <si>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</si>
  <si>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</si>
  <si>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</si>
  <si>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</si>
  <si>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</si>
  <si>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</si>
  <si>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</si>
  <si>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</si>
  <si>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</si>
  <si>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</si>
  <si>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</si>
  <si>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</si>
  <si>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</si>
  <si>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</si>
  <si>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</si>
  <si>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</si>
  <si>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</si>
  <si>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</si>
  <si>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</si>
  <si>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</si>
  <si>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</si>
  <si>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</si>
  <si>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</si>
  <si>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</si>
  <si>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</si>
  <si>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</si>
  <si>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</si>
  <si>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</si>
  <si>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</si>
  <si>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</si>
  <si>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</si>
  <si>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</si>
  <si>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</si>
  <si>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</si>
  <si>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</si>
  <si>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</si>
  <si>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</si>
  <si>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</si>
  <si>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</si>
  <si>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</si>
  <si>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</si>
  <si>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</si>
  <si>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</si>
  <si>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</si>
  <si>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</si>
  <si>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</si>
  <si>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</si>
  <si>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</si>
  <si>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</si>
  <si>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</si>
  <si>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</si>
  <si>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</si>
  <si>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</si>
  <si>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</si>
  <si>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</si>
  <si>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</si>
  <si>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</si>
  <si>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</si>
  <si>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</si>
  <si>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</si>
  <si>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</si>
  <si>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</si>
  <si>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</si>
  <si>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</si>
  <si>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</si>
  <si>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</si>
  <si>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</si>
  <si>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</si>
  <si>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</si>
  <si>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</si>
  <si>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</si>
  <si>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</si>
  <si>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</si>
  <si>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</si>
  <si>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</si>
  <si>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</si>
  <si>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</si>
  <si>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</si>
  <si>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</si>
  <si>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</si>
  <si>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</si>
  <si>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</si>
  <si>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</si>
  <si>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</si>
  <si>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</si>
  <si>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</si>
  <si>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</si>
  <si>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</si>
  <si>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</si>
  <si>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</si>
  <si>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</si>
  <si>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</si>
  <si>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</si>
  <si>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</si>
  <si>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</si>
  <si>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</si>
  <si>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</si>
  <si>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</si>
  <si>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</si>
  <si>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</si>
  <si>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</si>
  <si>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</si>
  <si>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</si>
  <si>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</si>
  <si>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</si>
  <si>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</si>
  <si>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</si>
  <si>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</si>
  <si>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</si>
  <si>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</si>
  <si>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</si>
  <si>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</si>
  <si>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</si>
  <si>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</si>
  <si>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</si>
  <si>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</si>
  <si>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</si>
  <si>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</si>
  <si>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</si>
  <si>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</si>
  <si>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</si>
  <si>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</si>
  <si>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</si>
  <si>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</si>
  <si>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</si>
  <si>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</si>
  <si>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</si>
  <si>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</si>
  <si>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</si>
  <si>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</si>
  <si>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</si>
  <si>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</si>
  <si>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</si>
  <si>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</si>
  <si>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</si>
  <si>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</si>
  <si>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</si>
  <si>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</si>
  <si>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</si>
  <si>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</si>
  <si>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</si>
  <si>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</si>
  <si>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</si>
  <si>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</si>
  <si>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</si>
  <si>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</si>
  <si>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</si>
  <si>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</si>
  <si>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</si>
  <si>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</si>
  <si>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</si>
  <si>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</si>
  <si>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</si>
  <si>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</si>
  <si>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</si>
  <si>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</si>
  <si>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</si>
  <si>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</si>
  <si>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</si>
  <si>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</si>
  <si>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</si>
  <si>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</si>
  <si>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</si>
  <si>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</si>
  <si>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</si>
  <si>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</si>
  <si>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</si>
  <si>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</si>
  <si>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</si>
  <si>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</si>
  <si>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</si>
  <si>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</si>
  <si>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</si>
  <si>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</si>
  <si>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</si>
  <si>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</si>
  <si>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</si>
  <si>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</si>
  <si>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</si>
  <si>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</si>
  <si>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</si>
  <si>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</si>
  <si>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</si>
  <si>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</si>
  <si>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</si>
  <si>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</si>
  <si>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</si>
  <si>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</si>
  <si>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</si>
  <si>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</si>
  <si>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</si>
  <si>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</si>
  <si>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</si>
  <si>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</si>
  <si>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</si>
  <si>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</si>
  <si>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</si>
  <si>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</si>
  <si>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</si>
  <si>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</si>
  <si>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</si>
  <si>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</si>
  <si>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</si>
  <si>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</si>
  <si>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</si>
  <si>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</si>
  <si>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</si>
  <si>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</si>
  <si>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</si>
  <si>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</si>
  <si>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</si>
  <si>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</si>
  <si>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</si>
  <si>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</si>
  <si>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</si>
  <si>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</si>
  <si>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</si>
  <si>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</si>
  <si>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</si>
  <si>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</si>
  <si>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</si>
  <si>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</si>
  <si>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</si>
  <si>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</si>
  <si>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</si>
  <si>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</si>
  <si>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</si>
  <si>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</si>
  <si>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</si>
  <si>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</si>
  <si>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</si>
  <si>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</si>
  <si>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</si>
  <si>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</si>
  <si>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</si>
  <si>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</si>
  <si>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</si>
  <si>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</si>
  <si>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</si>
  <si>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</si>
  <si>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</si>
  <si>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</si>
  <si>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</si>
  <si>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</si>
  <si>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</si>
  <si>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</si>
  <si>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</si>
  <si>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</si>
  <si>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</si>
  <si>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</si>
  <si>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</si>
  <si>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</si>
  <si>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</si>
  <si>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</si>
  <si>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</si>
  <si>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</si>
  <si>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</si>
  <si>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</si>
  <si>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</si>
  <si>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</si>
  <si>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</si>
  <si>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</si>
  <si>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</si>
  <si>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</si>
  <si>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</si>
  <si>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</si>
  <si>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</si>
  <si>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</si>
  <si>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</si>
  <si>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</si>
  <si>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</si>
  <si>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</si>
  <si>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</si>
  <si>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</si>
  <si>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</si>
  <si>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</si>
  <si>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</si>
  <si>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</si>
  <si>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</si>
  <si>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</si>
  <si>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</si>
  <si>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</si>
  <si>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</si>
  <si>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</si>
  <si>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</si>
  <si>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</si>
  <si>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</si>
  <si>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</si>
  <si>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</si>
  <si>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</si>
  <si>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</si>
  <si>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</si>
  <si>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</si>
  <si>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</si>
  <si>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</si>
  <si>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</si>
  <si>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</si>
  <si>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</si>
  <si>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</si>
  <si>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</si>
  <si>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</si>
  <si>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</si>
  <si>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</si>
  <si>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</si>
  <si>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</si>
  <si>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</si>
  <si>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</si>
  <si>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</si>
  <si>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</si>
  <si>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</si>
  <si>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</si>
  <si>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</si>
  <si>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</si>
  <si>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</si>
  <si>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</si>
  <si>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</si>
  <si>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</si>
  <si>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</si>
  <si>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</si>
  <si>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</si>
  <si>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</si>
  <si>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</si>
  <si>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</si>
  <si>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</si>
  <si>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</si>
  <si>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</si>
  <si>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</si>
  <si>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</si>
  <si>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</si>
  <si>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</si>
  <si>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</si>
  <si>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</si>
  <si>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</si>
  <si>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</si>
  <si>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</si>
  <si>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</si>
  <si>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</si>
  <si>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</si>
  <si>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</si>
  <si>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</si>
  <si>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</si>
  <si>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</si>
  <si>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</si>
  <si>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</si>
  <si>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</si>
  <si>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</si>
  <si>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</si>
  <si>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</si>
  <si>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</si>
  <si>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</si>
  <si>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</si>
  <si>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</si>
  <si>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</si>
  <si>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</si>
  <si>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</si>
  <si>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</si>
  <si>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</si>
  <si>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</si>
  <si>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</si>
  <si>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</si>
  <si>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</si>
  <si>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</si>
  <si>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</si>
  <si>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</si>
  <si>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</si>
  <si>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</si>
  <si>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</si>
  <si>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</si>
  <si>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</si>
  <si>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</si>
  <si>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</si>
  <si>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</si>
  <si>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</si>
  <si>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</si>
  <si>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</si>
  <si>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</si>
  <si>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</si>
  <si>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</si>
  <si>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</si>
  <si>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</si>
  <si>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</si>
  <si>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</si>
  <si>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</si>
  <si>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</si>
  <si>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</si>
  <si>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</si>
  <si>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</si>
  <si>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</si>
  <si>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</si>
  <si>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</si>
  <si>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</si>
  <si>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</si>
  <si>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</si>
  <si>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</si>
  <si>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</si>
  <si>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</si>
  <si>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</si>
  <si>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</si>
  <si>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</si>
  <si>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</si>
  <si>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</si>
  <si>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</si>
  <si>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</si>
  <si>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</si>
  <si>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</si>
  <si>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</si>
  <si>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</si>
  <si>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</si>
  <si>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</si>
  <si>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</si>
  <si>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</si>
  <si>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</si>
  <si>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</si>
  <si>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</si>
  <si>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</si>
  <si>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</si>
  <si>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</si>
  <si>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</si>
  <si>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</si>
  <si>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</si>
  <si>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</si>
  <si>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</si>
  <si>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</si>
  <si>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</si>
  <si>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</si>
  <si>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</si>
  <si>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</si>
  <si>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</si>
  <si>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</si>
  <si>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</si>
  <si>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</si>
  <si>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</si>
  <si>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</si>
  <si>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</si>
  <si>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</si>
  <si>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</si>
  <si>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</si>
  <si>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</si>
  <si>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</si>
  <si>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</si>
  <si>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</si>
  <si>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</si>
  <si>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</si>
  <si>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</si>
  <si>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</si>
  <si>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</si>
  <si>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</si>
  <si>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</si>
  <si>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</si>
  <si>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</si>
  <si>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</si>
  <si>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</si>
  <si>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</si>
  <si>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</si>
  <si>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</si>
  <si>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</si>
  <si>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</si>
  <si>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</si>
  <si>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</si>
  <si>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</si>
  <si>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</si>
  <si>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</si>
  <si>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</si>
  <si>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</si>
  <si>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</si>
  <si>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</si>
  <si>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</si>
  <si>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</si>
  <si>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</si>
  <si>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</si>
  <si>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</si>
  <si>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</si>
  <si>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</si>
  <si>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</si>
  <si>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</si>
  <si>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</si>
  <si>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</si>
  <si>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</si>
  <si>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</si>
  <si>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</si>
  <si>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</si>
  <si>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</si>
  <si>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</si>
  <si>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</si>
  <si>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</si>
  <si>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</si>
  <si>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</si>
  <si>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</si>
  <si>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</si>
  <si>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</si>
  <si>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</si>
  <si>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</si>
  <si>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</si>
  <si>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</si>
  <si>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</si>
  <si>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</si>
  <si>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</si>
  <si>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</si>
  <si>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</si>
  <si>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</si>
  <si>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</si>
  <si>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</si>
  <si>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</si>
  <si>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</si>
  <si>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</si>
  <si>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</si>
  <si>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</si>
  <si>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</si>
  <si>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</si>
  <si>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</si>
  <si>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</si>
  <si>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</si>
  <si>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</si>
  <si>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</si>
  <si>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</si>
  <si>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</si>
  <si>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</si>
  <si>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</si>
  <si>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</si>
  <si>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</si>
  <si>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</si>
  <si>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</si>
  <si>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</si>
  <si>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</si>
  <si>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</si>
  <si>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</si>
  <si>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</si>
  <si>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</si>
  <si>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</si>
  <si>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</si>
  <si>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</si>
  <si>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</si>
  <si>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</si>
  <si>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</si>
  <si>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</si>
  <si>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</si>
  <si>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</si>
  <si>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</si>
  <si>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</si>
  <si>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</si>
  <si>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</si>
  <si>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</si>
  <si>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</si>
  <si>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</si>
  <si>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</si>
  <si>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</si>
  <si>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</si>
  <si>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</si>
  <si>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</si>
  <si>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</si>
  <si>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</si>
  <si>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</si>
  <si>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</si>
  <si>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</si>
  <si>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</si>
  <si>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</si>
  <si>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</si>
  <si>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</si>
  <si>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</si>
  <si>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</si>
  <si>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</si>
  <si>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</si>
  <si>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</si>
  <si>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</si>
  <si>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</si>
  <si>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</si>
  <si>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</si>
  <si>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</si>
  <si>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</si>
  <si>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</si>
  <si>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</si>
  <si>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</si>
  <si>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</si>
  <si>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</si>
  <si>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</si>
  <si>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</si>
  <si>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</si>
  <si>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</si>
  <si>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</si>
  <si>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</si>
  <si>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</si>
  <si>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</si>
  <si>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</si>
  <si>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</si>
  <si>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</si>
  <si>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</si>
  <si>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</si>
  <si>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</si>
  <si>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</si>
  <si>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</si>
  <si>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</si>
  <si>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</si>
  <si>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</si>
  <si>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</si>
  <si>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</si>
  <si>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</si>
  <si>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</si>
  <si>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</si>
  <si>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</si>
  <si>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</si>
  <si>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</si>
  <si>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</si>
  <si>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</si>
  <si>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</si>
  <si>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</si>
  <si>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</si>
  <si>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</si>
  <si>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</si>
  <si>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</si>
  <si>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</si>
  <si>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</si>
  <si>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</si>
  <si>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</si>
  <si>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</si>
  <si>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</si>
  <si>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</si>
  <si>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</si>
  <si>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</si>
  <si>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</si>
  <si>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</si>
  <si>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</si>
  <si>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</si>
  <si>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</si>
  <si>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</si>
  <si>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</si>
  <si>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</si>
  <si>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</si>
  <si>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</si>
  <si>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</si>
  <si>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</si>
  <si>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</si>
  <si>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</si>
  <si>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</si>
  <si>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</si>
  <si>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</si>
  <si>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</si>
  <si>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</si>
  <si>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</si>
  <si>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</si>
  <si>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</si>
  <si>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</si>
  <si>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</si>
  <si>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</si>
  <si>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</si>
  <si>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</si>
  <si>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</si>
  <si>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</si>
  <si>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</si>
  <si>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</si>
  <si>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</si>
  <si>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</si>
  <si>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</si>
  <si>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</si>
  <si>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</si>
  <si>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</si>
  <si>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</si>
  <si>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</si>
  <si>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</si>
  <si>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</si>
  <si>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</si>
  <si>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</si>
  <si>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</si>
  <si>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</si>
  <si>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</si>
  <si>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</si>
  <si>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</si>
  <si>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</si>
  <si>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</si>
  <si>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</si>
  <si>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</si>
  <si>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</si>
  <si>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</si>
  <si>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</si>
  <si>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</si>
  <si>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</si>
  <si>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</si>
  <si>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</si>
  <si>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</si>
  <si>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</si>
  <si>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</si>
  <si>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</si>
  <si>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</si>
  <si>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</si>
  <si>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</si>
  <si>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</si>
  <si>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</si>
  <si>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</si>
  <si>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</si>
  <si>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</si>
  <si>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</si>
  <si>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</si>
  <si>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</si>
  <si>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</si>
  <si>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</si>
  <si>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</si>
  <si>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</si>
  <si>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</si>
  <si>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</si>
  <si>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</si>
  <si>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</si>
  <si>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</si>
  <si>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</si>
  <si>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</si>
  <si>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</si>
  <si>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</si>
  <si>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</si>
  <si>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</si>
  <si>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</si>
  <si>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</si>
  <si>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</si>
  <si>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</si>
  <si>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</si>
  <si>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</si>
  <si>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</si>
  <si>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</si>
  <si>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</si>
  <si>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</si>
  <si>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</si>
  <si>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</si>
  <si>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</si>
  <si>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</si>
  <si>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</si>
  <si>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</si>
  <si>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</si>
  <si>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</si>
  <si>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</si>
  <si>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</si>
  <si>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</si>
  <si>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</si>
  <si>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</si>
  <si>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</si>
  <si>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</si>
  <si>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</si>
  <si>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</si>
  <si>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</si>
  <si>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</si>
  <si>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</si>
  <si>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</si>
  <si>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</si>
  <si>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</si>
  <si>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</si>
  <si>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</si>
  <si>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</si>
  <si>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</si>
  <si>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</si>
  <si>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</si>
  <si>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</si>
  <si>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</si>
  <si>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</si>
  <si>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</si>
  <si>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</si>
  <si>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</si>
  <si>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</si>
  <si>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</si>
  <si>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</si>
  <si>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</si>
  <si>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</si>
  <si>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</si>
  <si>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</si>
  <si>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</si>
  <si>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</si>
  <si>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</si>
  <si>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</si>
  <si>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</si>
  <si>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</si>
  <si>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</si>
  <si>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</si>
  <si>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</si>
  <si>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</si>
  <si>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</si>
  <si>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</si>
  <si>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</si>
  <si>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</si>
  <si>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</si>
  <si>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</si>
  <si>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</si>
  <si>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</si>
  <si>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</si>
  <si>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</si>
  <si>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</si>
  <si>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</si>
  <si>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</si>
  <si>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</si>
  <si>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</si>
  <si>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</si>
  <si>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</si>
  <si>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</si>
  <si>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</si>
  <si>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</si>
  <si>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</si>
  <si>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</si>
  <si>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</si>
  <si>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</si>
  <si>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</si>
  <si>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</si>
  <si>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</si>
  <si>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</si>
  <si>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</si>
  <si>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</si>
  <si>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</si>
  <si>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</si>
  <si>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</si>
  <si>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</si>
  <si>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</si>
  <si>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</si>
  <si>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</si>
  <si>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</si>
  <si>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</si>
  <si>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</si>
  <si>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</si>
  <si>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</si>
  <si>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</si>
  <si>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</si>
  <si>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</si>
  <si>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</si>
  <si>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</si>
  <si>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</si>
  <si>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</si>
  <si>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</si>
  <si>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</si>
  <si>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</si>
  <si>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</si>
  <si>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</si>
  <si>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</si>
  <si>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</si>
  <si>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</si>
  <si>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</si>
  <si>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</si>
  <si>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</si>
  <si>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</si>
  <si>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</si>
  <si>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</si>
  <si>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</si>
  <si>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</si>
  <si>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</si>
  <si>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</si>
  <si>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</si>
  <si>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</si>
  <si>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</si>
  <si>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</si>
  <si>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</si>
  <si>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</si>
  <si>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</si>
  <si>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</si>
  <si>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</si>
  <si>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</si>
  <si>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</si>
  <si>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</si>
  <si>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</si>
  <si>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</si>
  <si>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</si>
  <si>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</si>
  <si>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</si>
  <si>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</si>
  <si>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</si>
  <si>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</si>
  <si>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</si>
  <si>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</si>
  <si>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</si>
  <si>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</si>
  <si>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</si>
  <si>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</si>
  <si>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</si>
  <si>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</si>
  <si>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</si>
  <si>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</si>
  <si>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</si>
  <si>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</si>
  <si>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</si>
  <si>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</si>
  <si>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</si>
  <si>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</si>
  <si>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</si>
  <si>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</si>
  <si>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</si>
  <si>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</si>
  <si>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</si>
  <si>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</si>
  <si>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</si>
  <si>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</si>
  <si>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</si>
  <si>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</si>
  <si>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</si>
  <si>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</si>
  <si>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</si>
  <si>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</si>
  <si>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</si>
  <si>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</si>
  <si>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</si>
  <si>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</si>
  <si>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</si>
  <si>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</si>
  <si>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</si>
  <si>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</si>
  <si>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</si>
  <si>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</si>
  <si>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</si>
  <si>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</si>
  <si>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</si>
  <si>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</si>
  <si>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</si>
  <si>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</si>
  <si>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</si>
  <si>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</si>
  <si>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</si>
  <si>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</si>
  <si>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</si>
  <si>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</si>
  <si>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</si>
  <si>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</si>
  <si>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</si>
  <si>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</si>
  <si>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</si>
  <si>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</si>
  <si>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</si>
  <si>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</si>
  <si>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</si>
  <si>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</si>
  <si>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</si>
  <si>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</si>
  <si>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</si>
  <si>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</si>
  <si>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</si>
  <si>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</si>
  <si>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</si>
  <si>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</si>
  <si>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</si>
  <si>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</si>
  <si>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</si>
  <si>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</si>
  <si>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</si>
  <si>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</si>
  <si>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</si>
  <si>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</si>
  <si>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</si>
  <si>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</si>
  <si>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</si>
  <si>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</si>
  <si>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</si>
  <si>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</si>
  <si>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</si>
  <si>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</si>
  <si>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</si>
  <si>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</si>
  <si>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</si>
  <si>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</si>
  <si>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</si>
  <si>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</si>
  <si>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</si>
  <si>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</si>
  <si>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</si>
  <si>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</si>
  <si>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</si>
  <si>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</si>
  <si>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</si>
  <si>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</si>
  <si>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</si>
  <si>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</si>
  <si>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</si>
  <si>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</si>
  <si>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</si>
  <si>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</si>
  <si>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</si>
  <si>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</si>
  <si>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</si>
  <si>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</si>
  <si>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</si>
  <si>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</si>
  <si>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</si>
  <si>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</si>
  <si>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</si>
  <si>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</si>
  <si>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</si>
  <si>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</si>
  <si>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</si>
  <si>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</si>
  <si>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</si>
  <si>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</si>
  <si>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</si>
  <si>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</si>
  <si>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</si>
  <si>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</si>
  <si>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</si>
  <si>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</si>
  <si>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</si>
  <si>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</si>
  <si>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</si>
  <si>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</si>
  <si>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</si>
  <si>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</si>
  <si>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</si>
  <si>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</si>
  <si>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</si>
  <si>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</si>
  <si>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</si>
  <si>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</si>
  <si>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</si>
  <si>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</si>
  <si>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</si>
  <si>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</si>
  <si>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</si>
  <si>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</si>
  <si>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</si>
  <si>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</si>
  <si>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</si>
  <si>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</si>
  <si>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</si>
  <si>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</si>
  <si>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</si>
  <si>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</si>
  <si>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</si>
  <si>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</si>
  <si>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</si>
  <si>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</si>
  <si>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</si>
  <si>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</si>
  <si>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</si>
  <si>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</si>
  <si>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</si>
  <si>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</si>
  <si>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</si>
  <si>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</si>
  <si>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</si>
  <si>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</si>
  <si>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</si>
  <si>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</si>
  <si>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</si>
  <si>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</si>
  <si>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</si>
  <si>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</si>
  <si>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</si>
  <si>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</si>
  <si>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</si>
  <si>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</si>
  <si>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</si>
  <si>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</si>
  <si>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</si>
  <si>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</si>
  <si>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</si>
  <si>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</si>
  <si>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</si>
  <si>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</si>
  <si>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</si>
  <si>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</si>
  <si>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</si>
  <si>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</si>
  <si>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</si>
  <si>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</si>
  <si>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</si>
  <si>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</si>
  <si>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</si>
  <si>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</si>
  <si>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</si>
  <si>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</si>
  <si>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</si>
  <si>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</si>
  <si>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</si>
  <si>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</si>
  <si>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</si>
  <si>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</si>
  <si>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</si>
  <si>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</si>
  <si>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</si>
  <si>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</si>
  <si>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</si>
  <si>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</si>
  <si>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</si>
  <si>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</si>
  <si>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</si>
  <si>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</si>
  <si>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</si>
  <si>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</si>
  <si>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</si>
  <si>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</si>
  <si>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</si>
  <si>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</si>
  <si>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</si>
  <si>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</si>
  <si>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</si>
  <si>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</si>
  <si>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</si>
  <si>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</si>
  <si>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</si>
  <si>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</si>
  <si>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</si>
  <si>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</si>
  <si>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</si>
  <si>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</si>
  <si>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</si>
  <si>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</si>
  <si>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</si>
  <si>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</si>
  <si>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</si>
  <si>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</si>
  <si>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</si>
  <si>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</si>
  <si>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</si>
  <si>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</si>
  <si>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</si>
  <si>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</si>
  <si>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</si>
  <si>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</si>
  <si>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</si>
  <si>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</si>
  <si>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</si>
  <si>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</si>
  <si>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</si>
  <si>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</si>
  <si>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</si>
  <si>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</si>
  <si>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</si>
  <si>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</si>
  <si>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</si>
  <si>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</si>
  <si>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</si>
  <si>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</si>
  <si>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</si>
  <si>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</si>
  <si>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</si>
  <si>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</si>
  <si>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</si>
  <si>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</si>
  <si>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</si>
  <si>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</si>
  <si>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</si>
  <si>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</si>
  <si>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</si>
  <si>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</si>
  <si>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</si>
  <si>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</si>
  <si>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</si>
  <si>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</si>
  <si>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</si>
  <si>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</si>
  <si>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</si>
  <si>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</si>
  <si>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</si>
  <si>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</si>
  <si>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</si>
  <si>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</si>
  <si>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</si>
  <si>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</si>
  <si>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</si>
  <si>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</si>
  <si>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</si>
  <si>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</si>
  <si>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</si>
  <si>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</si>
  <si>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</si>
  <si>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</si>
  <si>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</si>
  <si>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</si>
  <si>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</si>
  <si>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</si>
  <si>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</si>
  <si>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</si>
  <si>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</si>
  <si>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</si>
  <si>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</si>
  <si>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</si>
  <si>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</si>
  <si>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</si>
  <si>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</si>
  <si>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</si>
  <si>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</si>
  <si>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</si>
  <si>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</si>
  <si>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</si>
  <si>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</si>
  <si>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</si>
  <si>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</si>
  <si>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</si>
  <si>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</si>
  <si>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</si>
  <si>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</si>
  <si>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</si>
  <si>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</si>
  <si>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</si>
  <si>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</si>
  <si>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</si>
  <si>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</si>
  <si>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</si>
  <si>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</si>
  <si>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</si>
  <si>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</si>
  <si>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</si>
  <si>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</si>
  <si>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</si>
  <si>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</si>
  <si>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</si>
  <si>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</si>
  <si>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</si>
  <si>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</si>
  <si>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</si>
  <si>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</si>
  <si>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</si>
  <si>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</si>
  <si>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</si>
  <si>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</si>
  <si>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</si>
  <si>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</si>
  <si>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</si>
  <si>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</si>
  <si>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</si>
  <si>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</si>
  <si>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</si>
  <si>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</si>
  <si>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</si>
  <si>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</si>
  <si>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</si>
  <si>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</si>
  <si>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</si>
  <si>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</si>
  <si>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</si>
  <si>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</si>
  <si>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</si>
  <si>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</si>
  <si>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</si>
  <si>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</si>
  <si>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</si>
  <si>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</si>
  <si>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</si>
  <si>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</si>
  <si>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</si>
  <si>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</si>
  <si>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</si>
  <si>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</si>
  <si>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</si>
  <si>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</si>
  <si>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</si>
  <si>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</si>
  <si>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</si>
  <si>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</si>
  <si>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</si>
  <si>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</si>
  <si>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</si>
  <si>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</si>
  <si>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</si>
  <si>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</si>
  <si>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</si>
  <si>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</si>
  <si>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</si>
  <si>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</si>
  <si>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</si>
  <si>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</si>
  <si>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</si>
  <si>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</si>
  <si>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</si>
  <si>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</si>
  <si>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</si>
  <si>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</si>
  <si>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</si>
  <si>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</si>
  <si>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</si>
  <si>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</si>
  <si>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</si>
  <si>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</si>
  <si>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</si>
  <si>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</si>
  <si>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</si>
  <si>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</si>
  <si>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</si>
  <si>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</si>
  <si>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</si>
  <si>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</si>
  <si>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</si>
  <si>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</si>
  <si>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</si>
  <si>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</si>
  <si>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</si>
  <si>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</si>
  <si>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</si>
  <si>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</si>
  <si>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</si>
  <si>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</si>
  <si>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</si>
  <si>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</si>
  <si>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</si>
  <si>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</si>
  <si>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</si>
  <si>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</si>
  <si>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</si>
  <si>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</si>
  <si>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</si>
  <si>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</si>
  <si>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</si>
  <si>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</si>
  <si>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</si>
  <si>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</si>
  <si>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</si>
  <si>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</si>
  <si>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</si>
  <si>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</si>
  <si>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</si>
  <si>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</si>
  <si>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</si>
  <si>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</si>
  <si>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</si>
  <si>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</si>
  <si>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</si>
  <si>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</si>
  <si>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</si>
  <si>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</si>
  <si>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</si>
  <si>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</si>
  <si>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</si>
  <si>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</si>
  <si>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</si>
  <si>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</si>
  <si>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</si>
  <si>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</si>
  <si>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</si>
  <si>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</si>
  <si>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</si>
  <si>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</si>
  <si>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</si>
  <si>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</si>
  <si>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</si>
  <si>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</si>
  <si>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</si>
  <si>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</si>
  <si>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</si>
  <si>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</si>
  <si>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</si>
  <si>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</si>
  <si>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</si>
  <si>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</si>
  <si>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</si>
  <si>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</si>
  <si>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</si>
  <si>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</si>
  <si>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</si>
  <si>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</si>
  <si>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</si>
  <si>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</si>
  <si>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</si>
  <si>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</si>
  <si>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</si>
  <si>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</si>
  <si>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</si>
  <si>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</si>
  <si>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</si>
  <si>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</si>
  <si>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</si>
  <si>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</si>
  <si>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</si>
  <si>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</si>
  <si>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</si>
  <si>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</si>
  <si>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</si>
  <si>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</si>
  <si>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</si>
  <si>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</si>
  <si>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</si>
  <si>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</si>
  <si>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</si>
  <si>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</si>
  <si>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</si>
  <si>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</si>
  <si>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</si>
  <si>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</si>
  <si>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</si>
  <si>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</si>
  <si>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</si>
  <si>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</si>
  <si>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</si>
  <si>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</si>
  <si>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</si>
  <si>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</si>
  <si>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</si>
  <si>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</si>
  <si>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</si>
  <si>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</si>
  <si>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</si>
  <si>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</si>
  <si>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</si>
  <si>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</si>
  <si>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</si>
  <si>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</si>
  <si>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</si>
  <si>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</si>
  <si>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</si>
  <si>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</si>
  <si>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</si>
  <si>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</si>
  <si>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</si>
  <si>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</si>
  <si>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</si>
  <si>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</si>
  <si>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</si>
  <si>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</si>
  <si>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</si>
  <si>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</si>
  <si>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</si>
  <si>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</si>
  <si>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</si>
  <si>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</si>
  <si>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</si>
  <si>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</si>
  <si>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</si>
  <si>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</si>
  <si>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</si>
  <si>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</si>
  <si>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</si>
  <si>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</si>
  <si>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</si>
  <si>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</si>
  <si>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</si>
  <si>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</si>
  <si>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</si>
  <si>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</si>
  <si>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</si>
  <si>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</si>
  <si>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</si>
  <si>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</si>
  <si>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</si>
  <si>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</si>
  <si>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</si>
  <si>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</si>
  <si>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</si>
  <si>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</si>
  <si>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</si>
  <si>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</si>
  <si>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</si>
  <si>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</si>
  <si>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</si>
  <si>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</si>
  <si>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</si>
  <si>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</si>
  <si>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</si>
  <si>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</si>
  <si>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</si>
  <si>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</si>
  <si>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</si>
  <si>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</si>
  <si>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</si>
  <si>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</si>
  <si>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</si>
  <si>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</si>
  <si>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</si>
  <si>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</si>
  <si>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</si>
  <si>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</si>
  <si>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</si>
  <si>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</si>
  <si>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</si>
  <si>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</si>
  <si>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</si>
  <si>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</si>
  <si>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</si>
  <si>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</si>
  <si>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</si>
  <si>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</si>
  <si>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</si>
  <si>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</si>
  <si>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</si>
  <si>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</si>
  <si>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</si>
  <si>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</si>
  <si>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</si>
  <si>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</si>
  <si>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</si>
  <si>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</si>
  <si>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</si>
  <si>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</si>
  <si>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</si>
  <si>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</si>
  <si>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</si>
  <si>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</si>
  <si>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</si>
  <si>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</si>
  <si>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</si>
  <si>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</si>
  <si>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</si>
  <si>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</si>
  <si>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</si>
  <si>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</si>
  <si>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</si>
  <si>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</si>
  <si>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</si>
  <si>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</si>
  <si>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</si>
  <si>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</si>
  <si>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</si>
  <si>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</si>
  <si>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</si>
  <si>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</si>
  <si>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</si>
  <si>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</si>
  <si>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</si>
  <si>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</si>
  <si>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</si>
  <si>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</si>
  <si>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</si>
  <si>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</si>
  <si>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</si>
  <si>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</si>
  <si>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</si>
  <si>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</si>
  <si>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</si>
  <si>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</si>
  <si>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</si>
  <si>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</si>
  <si>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</si>
  <si>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</si>
  <si>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</si>
  <si>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</si>
  <si>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</si>
  <si>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</si>
  <si>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</si>
  <si>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</si>
  <si>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</si>
  <si>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</si>
  <si>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</si>
  <si>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</si>
  <si>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</si>
  <si>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</si>
  <si>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</si>
  <si>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</si>
  <si>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</si>
  <si>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</si>
  <si>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</si>
  <si>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</si>
  <si>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</si>
  <si>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</si>
  <si>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</si>
  <si>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</si>
  <si>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</si>
  <si>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</si>
  <si>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</si>
  <si>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</si>
  <si>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</si>
  <si>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</si>
  <si>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</si>
  <si>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</si>
  <si>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</si>
  <si>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</si>
  <si>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</si>
  <si>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</si>
  <si>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</si>
  <si>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</si>
  <si>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</si>
  <si>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</si>
  <si>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</si>
  <si>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</si>
  <si>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</si>
  <si>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</si>
  <si>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</si>
  <si>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</si>
  <si>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</si>
  <si>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</si>
  <si>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</si>
  <si>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</si>
  <si>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</si>
  <si>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</si>
  <si>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</si>
  <si>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</si>
  <si>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</si>
  <si>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</si>
  <si>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</si>
  <si>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</si>
  <si>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</si>
  <si>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</si>
  <si>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</si>
  <si>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</si>
  <si>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</si>
  <si>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</si>
  <si>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</si>
  <si>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</si>
  <si>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</si>
  <si>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</si>
  <si>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</si>
  <si>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</si>
  <si>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</si>
  <si>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</si>
  <si>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</si>
  <si>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</si>
  <si>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</si>
  <si>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</si>
  <si>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</si>
  <si>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</si>
  <si>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</si>
  <si>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</si>
  <si>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</si>
  <si>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</si>
  <si>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</si>
  <si>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</si>
  <si>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</si>
  <si>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</si>
  <si>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</si>
  <si>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</si>
  <si>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</si>
  <si>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</si>
  <si>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</si>
  <si>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</si>
  <si>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</si>
  <si>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</si>
  <si>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</si>
  <si>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</si>
  <si>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</si>
  <si>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</si>
  <si>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</si>
  <si>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</si>
  <si>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</si>
  <si>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</si>
  <si>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</si>
  <si>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</si>
  <si>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</si>
  <si>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</si>
  <si>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</si>
  <si>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</si>
  <si>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</si>
  <si>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</si>
  <si>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</si>
  <si>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</si>
  <si>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</si>
  <si>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</si>
  <si>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</si>
  <si>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</si>
  <si>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</si>
  <si>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</si>
  <si>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</si>
  <si>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</si>
  <si>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</si>
  <si>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</si>
  <si>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</si>
  <si>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</si>
  <si>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</si>
  <si>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</si>
  <si>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</si>
  <si>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</si>
  <si>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</si>
  <si>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</si>
  <si>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</si>
  <si>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</si>
  <si>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</si>
  <si>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</si>
  <si>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</si>
  <si>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</si>
  <si>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</si>
  <si>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</si>
  <si>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</si>
  <si>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</si>
  <si>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</si>
  <si>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</si>
  <si>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</si>
  <si>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</si>
  <si>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</si>
  <si>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</si>
  <si>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</si>
  <si>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</si>
  <si>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</si>
  <si>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</si>
  <si>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</si>
  <si>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</si>
  <si>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</si>
  <si>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</si>
  <si>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</si>
  <si>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</si>
  <si>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</si>
  <si>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</si>
  <si>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</si>
  <si>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</si>
  <si>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</si>
  <si>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</si>
  <si>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</si>
  <si>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</si>
  <si>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</si>
  <si>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</si>
  <si>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</si>
  <si>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</si>
  <si>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</si>
  <si>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</si>
  <si>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</si>
  <si>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</si>
  <si>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</si>
  <si>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</si>
  <si>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</si>
  <si>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</si>
  <si>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</si>
  <si>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</si>
  <si>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</si>
  <si>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</si>
  <si>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</si>
  <si>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</si>
  <si>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</si>
  <si>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</si>
  <si>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</si>
  <si>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</si>
  <si>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</si>
  <si>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</si>
  <si>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</si>
  <si>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</si>
  <si>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</si>
  <si>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</si>
  <si>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</si>
  <si>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</si>
  <si>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</si>
  <si>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</si>
  <si>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</si>
  <si>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</si>
  <si>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</si>
  <si>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</si>
  <si>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</si>
  <si>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</si>
  <si>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</si>
  <si>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</si>
  <si>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</si>
  <si>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</si>
  <si>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</si>
  <si>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</si>
  <si>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</si>
  <si>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</si>
  <si>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</si>
  <si>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</si>
  <si>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</si>
  <si>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</si>
  <si>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</si>
  <si>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</si>
  <si>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</si>
  <si>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</si>
  <si>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</si>
  <si>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</si>
  <si>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</si>
  <si>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</si>
  <si>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</si>
  <si>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</si>
  <si>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</si>
  <si>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</si>
  <si>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</si>
  <si>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</si>
  <si>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</si>
  <si>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</si>
  <si>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</si>
  <si>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</si>
  <si>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</si>
  <si>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</si>
  <si>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</si>
  <si>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</si>
  <si>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</si>
  <si>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</si>
  <si>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</si>
  <si>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</si>
  <si>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</si>
  <si>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</si>
  <si>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</si>
  <si>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</si>
  <si>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</si>
  <si>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</si>
  <si>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</si>
  <si>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</si>
  <si>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</si>
  <si>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</si>
  <si>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</si>
  <si>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</si>
  <si>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</si>
  <si>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</si>
  <si>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</si>
  <si>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</si>
  <si>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</si>
  <si>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</si>
  <si>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</si>
  <si>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</si>
  <si>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</si>
  <si>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</si>
  <si>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</si>
  <si>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</si>
  <si>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</si>
  <si>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</si>
  <si>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</si>
  <si>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</si>
  <si>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</si>
  <si>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</si>
  <si>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</si>
  <si>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</si>
  <si>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</si>
  <si>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</si>
  <si>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</si>
  <si>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</si>
  <si>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</si>
  <si>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</si>
  <si>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</si>
  <si>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</si>
  <si>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</si>
  <si>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</si>
  <si>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</si>
  <si>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</si>
  <si>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</si>
  <si>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</si>
  <si>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</si>
  <si>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</si>
  <si>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</si>
  <si>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</si>
  <si>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</si>
  <si>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</si>
  <si>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</si>
  <si>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</si>
  <si>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</si>
  <si>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</si>
  <si>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</si>
  <si>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</si>
  <si>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</si>
  <si>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</si>
  <si>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</si>
  <si>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</si>
  <si>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</si>
  <si>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</si>
  <si>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</si>
  <si>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</si>
  <si>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</si>
  <si>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</si>
  <si>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</si>
  <si>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</si>
  <si>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</si>
  <si>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</si>
  <si>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</si>
  <si>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</si>
  <si>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</si>
  <si>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</si>
  <si>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</si>
  <si>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</si>
  <si>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</si>
  <si>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</si>
  <si>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</si>
  <si>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</si>
  <si>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</si>
  <si>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</si>
  <si>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</si>
  <si>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</si>
  <si>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</si>
  <si>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</si>
  <si>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</si>
  <si>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</si>
  <si>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</si>
  <si>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</si>
  <si>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</si>
  <si>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</si>
  <si>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</si>
  <si>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</si>
  <si>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</si>
  <si>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</si>
  <si>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</si>
  <si>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</si>
  <si>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</si>
  <si>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</si>
  <si>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</si>
  <si>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</si>
  <si>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</si>
  <si>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</si>
  <si>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</si>
  <si>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</si>
  <si>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</si>
  <si>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</si>
  <si>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</si>
  <si>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</si>
  <si>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</si>
  <si>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</si>
  <si>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</si>
  <si>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</si>
  <si>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</si>
  <si>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</si>
  <si>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</si>
  <si>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</si>
  <si>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</si>
  <si>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</si>
  <si>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</si>
  <si>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</si>
  <si>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</si>
  <si>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</si>
  <si>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</si>
  <si>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</si>
  <si>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</si>
  <si>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</si>
  <si>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</si>
  <si>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</si>
  <si>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</si>
  <si>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</si>
  <si>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</si>
  <si>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</si>
  <si>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</si>
  <si>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</si>
  <si>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</si>
  <si>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</si>
  <si>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</si>
  <si>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</si>
  <si>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</si>
  <si>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</si>
  <si>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</si>
  <si>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</si>
  <si>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</si>
  <si>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</si>
  <si>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</si>
  <si>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</si>
  <si>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</si>
  <si>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</si>
  <si>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</si>
  <si>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</si>
  <si>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</si>
  <si>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</si>
  <si>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</si>
  <si>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</si>
  <si>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</si>
  <si>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</si>
  <si>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</si>
  <si>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</si>
  <si>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</si>
  <si>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</si>
  <si>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</si>
  <si>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</si>
  <si>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</si>
  <si>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</si>
  <si>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</si>
  <si>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</si>
  <si>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</si>
  <si>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</si>
  <si>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</si>
  <si>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</si>
  <si>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</si>
  <si>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</si>
  <si>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</si>
  <si>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</si>
  <si>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</si>
  <si>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</si>
  <si>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</si>
  <si>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</si>
  <si>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</si>
  <si>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</si>
  <si>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</si>
  <si>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</si>
  <si>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</si>
  <si>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</si>
  <si>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</si>
  <si>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</si>
  <si>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</si>
  <si>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</si>
  <si>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</si>
  <si>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</si>
  <si>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</si>
  <si>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</si>
  <si>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</si>
  <si>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</si>
  <si>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</si>
  <si>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</si>
  <si>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</si>
  <si>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</si>
  <si>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</si>
  <si>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</si>
  <si>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</si>
  <si>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</si>
  <si>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</si>
  <si>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</si>
  <si>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</si>
  <si>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</si>
  <si>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</si>
  <si>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</si>
  <si>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</si>
  <si>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</si>
  <si>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</si>
  <si>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</si>
  <si>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</si>
  <si>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</si>
  <si>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</si>
  <si>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</si>
  <si>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</si>
  <si>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</si>
  <si>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</si>
  <si>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</si>
  <si>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</si>
  <si>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</si>
  <si>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</si>
  <si>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</si>
  <si>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</si>
  <si>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</si>
  <si>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</si>
  <si>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</si>
  <si>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</si>
  <si>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</si>
  <si>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</si>
  <si>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</si>
  <si>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</si>
  <si>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</si>
  <si>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</si>
  <si>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</si>
  <si>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</si>
  <si>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</si>
  <si>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</si>
  <si>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</si>
  <si>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</si>
  <si>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</si>
  <si>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</si>
  <si>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</si>
  <si>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</si>
  <si>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</si>
  <si>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</si>
  <si>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</si>
  <si>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</si>
  <si>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</si>
  <si>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</si>
  <si>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</si>
  <si>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</si>
  <si>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</si>
  <si>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</si>
  <si>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</si>
  <si>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</si>
  <si>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</si>
  <si>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</si>
  <si>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</si>
  <si>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</si>
  <si>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</si>
  <si>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</si>
  <si>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</si>
  <si>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</si>
  <si>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</si>
  <si>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</si>
  <si>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</si>
  <si>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</si>
  <si>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</si>
  <si>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</si>
  <si>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</si>
  <si>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</si>
  <si>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</si>
  <si>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</si>
  <si>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</si>
  <si>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</si>
  <si>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</si>
  <si>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</si>
  <si>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</si>
  <si>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</si>
  <si>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</si>
  <si>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</si>
  <si>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</si>
  <si>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</si>
  <si>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</si>
  <si>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</si>
  <si>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</si>
  <si>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</si>
  <si>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</si>
  <si>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</si>
  <si>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</si>
  <si>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</si>
  <si>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</si>
  <si>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</si>
  <si>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</si>
  <si>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</si>
  <si>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</si>
  <si>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</si>
  <si>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</si>
  <si>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</si>
  <si>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</si>
  <si>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</si>
  <si>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</si>
  <si>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</si>
  <si>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</si>
  <si>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</si>
  <si>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</si>
  <si>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</si>
  <si>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</si>
  <si>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</si>
  <si>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</si>
  <si>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</si>
  <si>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</si>
  <si>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</si>
  <si>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</si>
  <si>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</si>
  <si>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</si>
  <si>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</si>
  <si>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</si>
  <si>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</si>
  <si>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</si>
  <si>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</si>
  <si>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</si>
  <si>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</si>
  <si>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</si>
  <si>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</si>
  <si>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</si>
  <si>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</si>
  <si>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</si>
  <si>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</si>
  <si>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</si>
  <si>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</si>
  <si>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</si>
  <si>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</si>
  <si>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</si>
  <si>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</si>
  <si>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</si>
  <si>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</si>
  <si>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</si>
  <si>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</si>
  <si>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</si>
  <si>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</si>
  <si>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</si>
  <si>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</si>
  <si>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</si>
  <si>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</si>
  <si>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</si>
  <si>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</si>
  <si>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</si>
  <si>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</si>
  <si>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</si>
  <si>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</si>
  <si>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</si>
  <si>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</si>
  <si>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</si>
  <si>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</si>
  <si>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</si>
  <si>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</si>
  <si>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</si>
  <si>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</si>
  <si>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</si>
  <si>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</si>
  <si>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</si>
  <si>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</si>
  <si>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</si>
  <si>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</si>
  <si>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</si>
  <si>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</si>
  <si>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</si>
  <si>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</si>
  <si>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</si>
  <si>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</si>
  <si>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</si>
  <si>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</si>
  <si>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</si>
  <si>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</si>
  <si>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</si>
  <si>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</si>
  <si>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</si>
  <si>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</si>
  <si>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</si>
  <si>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</si>
  <si>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</si>
  <si>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</si>
  <si>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</si>
  <si>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</si>
  <si>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</si>
  <si>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</si>
  <si>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</si>
  <si>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</si>
  <si>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</si>
  <si>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</si>
  <si>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</si>
  <si>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</si>
  <si>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</si>
  <si>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</si>
  <si>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</si>
  <si>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</si>
  <si>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</si>
  <si>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</si>
  <si>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</si>
  <si>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</si>
  <si>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</si>
  <si>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</si>
  <si>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</si>
  <si>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</si>
  <si>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</si>
  <si>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</si>
  <si>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</si>
  <si>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</si>
  <si>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</si>
  <si>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</si>
  <si>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</si>
  <si>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</si>
  <si>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</si>
  <si>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</si>
  <si>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</si>
  <si>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</si>
  <si>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</si>
  <si>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</si>
  <si>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</si>
  <si>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</si>
  <si>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</si>
  <si>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</si>
  <si>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</si>
  <si>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</si>
  <si>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</si>
  <si>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</si>
  <si>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</si>
  <si>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</si>
  <si>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</si>
  <si>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</si>
  <si>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</si>
  <si>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</si>
  <si>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</si>
  <si>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</si>
  <si>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</si>
  <si>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</si>
  <si>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</si>
  <si>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</si>
  <si>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</si>
  <si>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</si>
  <si>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</si>
  <si>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</si>
  <si>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</si>
  <si>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</si>
  <si>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</si>
  <si>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</si>
  <si>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</si>
  <si>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</si>
  <si>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</si>
  <si>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</si>
  <si>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</si>
  <si>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</si>
  <si>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</si>
  <si>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</si>
  <si>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</si>
  <si>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</si>
  <si>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</si>
  <si>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</si>
  <si>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</si>
  <si>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</si>
  <si>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</si>
  <si>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</si>
  <si>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</si>
  <si>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</si>
  <si>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</si>
  <si>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</si>
  <si>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</si>
  <si>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</si>
  <si>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</si>
  <si>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</si>
  <si>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</si>
  <si>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</si>
  <si>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</si>
  <si>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</si>
  <si>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</si>
  <si>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</si>
  <si>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</si>
  <si>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</si>
  <si>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</si>
  <si>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</si>
  <si>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</si>
  <si>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</si>
  <si>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</si>
  <si>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</si>
  <si>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</si>
  <si>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</si>
  <si>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</si>
  <si>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</si>
  <si>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</si>
  <si>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</si>
  <si>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</si>
  <si>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</si>
  <si>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</si>
  <si>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</si>
  <si>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</si>
  <si>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</si>
  <si>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</si>
  <si>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</si>
  <si>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</si>
  <si>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</si>
  <si>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</si>
  <si>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</si>
  <si>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</si>
  <si>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</si>
  <si>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</si>
  <si>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</si>
  <si>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</si>
  <si>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</si>
  <si>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</si>
  <si>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</si>
  <si>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</si>
  <si>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</si>
  <si>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</si>
  <si>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</si>
  <si>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</si>
  <si>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</si>
  <si>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</si>
  <si>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</si>
  <si>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</si>
  <si>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</si>
  <si>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</si>
  <si>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</si>
  <si>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</si>
  <si>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</si>
  <si>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</si>
  <si>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</si>
  <si>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</si>
  <si>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</si>
  <si>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</si>
  <si>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</si>
  <si>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</si>
  <si>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</si>
  <si>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</si>
  <si>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</si>
  <si>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</si>
  <si>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</si>
  <si>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</si>
  <si>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</si>
  <si>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</si>
  <si>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</si>
  <si>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</si>
  <si>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</si>
  <si>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</si>
  <si>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</si>
  <si>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</si>
  <si>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</si>
  <si>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</si>
  <si>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</si>
  <si>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</si>
  <si>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</si>
  <si>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</si>
  <si>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</si>
  <si>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</si>
  <si>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</si>
  <si>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</si>
  <si>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</si>
  <si>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</si>
  <si>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</si>
  <si>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</si>
  <si>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</si>
  <si>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</si>
  <si>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</si>
  <si>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</si>
  <si>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</si>
  <si>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</si>
  <si>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</si>
  <si>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</si>
  <si>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</si>
  <si>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</si>
  <si>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</si>
  <si>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</si>
  <si>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</si>
  <si>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</si>
  <si>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</si>
  <si>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</si>
  <si>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</si>
  <si>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</si>
  <si>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</si>
  <si>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</si>
  <si>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</si>
  <si>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</si>
  <si>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</si>
  <si>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</si>
  <si>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</si>
  <si>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</si>
  <si>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</si>
  <si>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</si>
  <si>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</si>
  <si>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</si>
  <si>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</si>
  <si>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</si>
  <si>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</si>
  <si>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</si>
  <si>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</si>
  <si>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</si>
  <si>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</si>
  <si>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</si>
  <si>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</si>
  <si>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</si>
  <si>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</si>
  <si>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</si>
  <si>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</si>
  <si>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</si>
  <si>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</si>
  <si>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</si>
  <si>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</si>
  <si>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</si>
  <si>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</si>
  <si>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</si>
  <si>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</si>
  <si>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</si>
  <si>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</si>
  <si>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</si>
  <si>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</si>
  <si>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</si>
  <si>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</si>
  <si>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</si>
  <si>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</si>
  <si>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</si>
  <si>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</si>
  <si>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</si>
  <si>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</si>
  <si>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</si>
  <si>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</si>
  <si>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</si>
  <si>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</si>
  <si>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</si>
  <si>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</si>
  <si>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</si>
  <si>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</si>
  <si>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</si>
  <si>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</si>
  <si>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</si>
  <si>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</si>
  <si>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</si>
  <si>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</si>
  <si>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</si>
  <si>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</si>
  <si>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</si>
  <si>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</si>
  <si>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</si>
  <si>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</si>
  <si>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</si>
  <si>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</si>
  <si>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</si>
  <si>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</si>
  <si>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</si>
  <si>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</si>
  <si>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</si>
  <si>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</si>
  <si>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</si>
  <si>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</si>
  <si>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</si>
  <si>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</si>
  <si>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</si>
  <si>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</si>
  <si>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</si>
  <si>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</si>
  <si>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</si>
  <si>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</si>
  <si>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</si>
  <si>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</si>
  <si>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</si>
  <si>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</si>
  <si>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</si>
  <si>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</si>
  <si>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</si>
  <si>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</si>
  <si>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</si>
  <si>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</si>
  <si>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</si>
  <si>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</si>
  <si>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</si>
  <si>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</si>
  <si>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</si>
  <si>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</si>
  <si>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</si>
  <si>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</si>
  <si>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</si>
  <si>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</si>
  <si>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</si>
  <si>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</si>
  <si>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</si>
  <si>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</si>
  <si>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</si>
  <si>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</si>
  <si>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</si>
  <si>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</si>
  <si>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</si>
  <si>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</si>
  <si>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</si>
  <si>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</si>
  <si>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</si>
  <si>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</si>
  <si>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</si>
  <si>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</si>
  <si>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</si>
  <si>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</si>
  <si>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</si>
  <si>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</si>
  <si>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</si>
  <si>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</si>
  <si>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</si>
  <si>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</si>
  <si>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</si>
  <si>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</si>
  <si>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</si>
  <si>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</si>
  <si>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</si>
  <si>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</si>
  <si>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</si>
  <si>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</si>
  <si>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</si>
  <si>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</si>
  <si>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</si>
  <si>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</si>
  <si>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</si>
  <si>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</si>
  <si>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</si>
  <si>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</si>
  <si>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</si>
  <si>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</si>
  <si>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</si>
  <si>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</si>
  <si>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</si>
  <si>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</si>
  <si>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</si>
  <si>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</si>
  <si>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</si>
  <si>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</si>
  <si>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</si>
  <si>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</si>
  <si>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</si>
  <si>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</si>
  <si>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</si>
  <si>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</si>
  <si>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</si>
  <si>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</si>
  <si>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</si>
  <si>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</si>
  <si>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</si>
  <si>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</si>
  <si>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</si>
  <si>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</si>
  <si>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</si>
  <si>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</si>
  <si>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</si>
  <si>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</si>
  <si>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</si>
  <si>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</si>
  <si>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</si>
  <si>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</si>
  <si>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</si>
  <si>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</si>
  <si>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</si>
  <si>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</si>
  <si>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</si>
  <si>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</si>
  <si>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</si>
  <si>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</si>
  <si>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</si>
  <si>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</si>
  <si>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</si>
  <si>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</si>
  <si>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</si>
  <si>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</si>
  <si>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</si>
  <si>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</si>
  <si>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</si>
  <si>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</si>
  <si>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</si>
  <si>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</si>
  <si>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</si>
  <si>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</si>
  <si>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</si>
  <si>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</si>
  <si>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</si>
  <si>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</si>
  <si>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</si>
  <si>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</si>
  <si>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</si>
  <si>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</si>
  <si>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</si>
  <si>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</si>
  <si>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</si>
  <si>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</si>
  <si>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</si>
  <si>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</si>
  <si>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</si>
  <si>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</si>
  <si>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</si>
  <si>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</si>
  <si>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</si>
  <si>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</si>
  <si>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</si>
  <si>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</si>
  <si>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</si>
  <si>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</si>
  <si>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</si>
  <si>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</si>
  <si>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</si>
  <si>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</si>
  <si>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</si>
  <si>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</si>
  <si>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</si>
  <si>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</si>
  <si>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</si>
  <si>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</si>
  <si>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</si>
  <si>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</si>
  <si>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</si>
  <si>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</si>
  <si>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</si>
  <si>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</si>
  <si>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</si>
  <si>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</si>
  <si>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</si>
  <si>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</si>
  <si>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</si>
  <si>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</si>
  <si>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</si>
  <si>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</si>
  <si>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</si>
  <si>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</si>
  <si>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</si>
  <si>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</si>
  <si>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</si>
  <si>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</si>
  <si>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</si>
  <si>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</si>
  <si>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</si>
  <si>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</si>
  <si>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</si>
  <si>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</si>
  <si>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</si>
  <si>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</si>
  <si>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</si>
  <si>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</si>
  <si>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</si>
  <si>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</si>
  <si>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</si>
  <si>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</si>
  <si>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</si>
  <si>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</si>
  <si>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</si>
  <si>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</si>
  <si>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</si>
  <si>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</si>
  <si>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</si>
  <si>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</si>
  <si>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</si>
  <si>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</si>
  <si>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</si>
  <si>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</si>
  <si>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</si>
  <si>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</si>
  <si>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</si>
  <si>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</si>
  <si>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</si>
  <si>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</si>
  <si>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</si>
  <si>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</si>
  <si>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</si>
  <si>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</si>
  <si>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</si>
  <si>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</si>
  <si>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</si>
  <si>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</si>
  <si>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</si>
  <si>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</si>
  <si>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</si>
  <si>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</si>
  <si>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</si>
  <si>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</si>
  <si>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</si>
  <si>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</si>
  <si>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</si>
  <si>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</si>
  <si>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</si>
  <si>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</si>
  <si>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</si>
  <si>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</si>
  <si>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</si>
  <si>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</si>
  <si>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</si>
  <si>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</si>
  <si>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</si>
  <si>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</si>
  <si>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</si>
  <si>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</si>
  <si>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</si>
  <si>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</si>
  <si>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</si>
  <si>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</si>
  <si>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</si>
  <si>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</si>
  <si>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</si>
  <si>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</si>
  <si>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</si>
  <si>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</si>
  <si>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</si>
  <si>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</si>
  <si>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</si>
  <si>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</si>
  <si>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</si>
  <si>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</si>
  <si>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</si>
  <si>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</si>
  <si>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</si>
  <si>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</si>
  <si>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</si>
  <si>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</si>
  <si>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</si>
  <si>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</si>
  <si>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</si>
  <si>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</si>
  <si>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</si>
  <si>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</si>
  <si>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</si>
  <si>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</si>
  <si>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</si>
  <si>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</si>
  <si>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</si>
  <si>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</si>
  <si>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</si>
  <si>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</si>
  <si>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</si>
  <si>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</si>
  <si>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</si>
  <si>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</si>
  <si>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</si>
  <si>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</si>
  <si>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</si>
  <si>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</si>
  <si>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</si>
  <si>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</si>
  <si>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</si>
  <si>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</si>
  <si>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</si>
  <si>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</si>
  <si>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</si>
  <si>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</si>
  <si>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</si>
  <si>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</si>
  <si>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</si>
  <si>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</si>
  <si>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</si>
  <si>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</si>
  <si>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</si>
  <si>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</si>
  <si>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</si>
  <si>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</si>
  <si>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</si>
  <si>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</si>
  <si>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</si>
  <si>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</si>
  <si>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</si>
  <si>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</si>
  <si>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</si>
  <si>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</si>
  <si>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</si>
  <si>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</si>
  <si>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</si>
  <si>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</si>
  <si>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</si>
  <si>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</si>
  <si>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</si>
  <si>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</si>
  <si>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</si>
  <si>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</si>
  <si>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</si>
  <si>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</si>
  <si>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</si>
  <si>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</si>
  <si>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</si>
  <si>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</si>
  <si>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</si>
  <si>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</si>
  <si>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</si>
  <si>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</si>
  <si>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</si>
  <si>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</si>
  <si>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</si>
  <si>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</si>
  <si>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</si>
  <si>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</si>
  <si>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</si>
  <si>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</si>
  <si>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</si>
  <si>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</si>
  <si>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</si>
  <si>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</si>
  <si>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</si>
  <si>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</si>
  <si>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</si>
  <si>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</si>
  <si>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</si>
  <si>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</si>
  <si>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</si>
  <si>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</si>
  <si>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</si>
  <si>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</si>
  <si>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</si>
  <si>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</si>
  <si>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</si>
  <si>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</si>
  <si>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</si>
  <si>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</si>
  <si>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</si>
  <si>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</si>
  <si>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</si>
  <si>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</si>
  <si>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</si>
  <si>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</si>
  <si>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</si>
  <si>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</si>
  <si>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</si>
  <si>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</si>
  <si>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</si>
  <si>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</si>
  <si>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</si>
  <si>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</si>
  <si>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</si>
  <si>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</si>
  <si>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</si>
  <si>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</si>
  <si>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</si>
  <si>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</si>
  <si>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</si>
  <si>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</si>
  <si>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</si>
  <si>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</si>
  <si>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</si>
  <si>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</si>
  <si>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</si>
  <si>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</si>
  <si>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</si>
  <si>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</si>
  <si>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</si>
  <si>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</si>
  <si>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</si>
  <si>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</si>
  <si>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</si>
  <si>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</si>
  <si>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</si>
  <si>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</si>
  <si>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</si>
  <si>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</si>
  <si>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</si>
  <si>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</si>
  <si>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</si>
  <si>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</si>
  <si>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</si>
  <si>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</si>
  <si>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</si>
  <si>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</si>
  <si>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</si>
  <si>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</si>
  <si>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</si>
  <si>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</si>
  <si>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</si>
  <si>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</si>
  <si>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</si>
  <si>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</si>
  <si>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</si>
  <si>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</si>
  <si>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</si>
  <si>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</si>
  <si>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</si>
  <si>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</si>
  <si>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</si>
  <si>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</si>
  <si>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</si>
  <si>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</si>
  <si>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</si>
  <si>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</si>
  <si>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</si>
  <si>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</si>
  <si>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</si>
  <si>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</si>
  <si>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</si>
  <si>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</si>
  <si>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</si>
  <si>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</si>
  <si>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</si>
  <si>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</si>
  <si>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</si>
  <si>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</si>
  <si>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</si>
  <si>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</si>
  <si>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</si>
  <si>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</si>
  <si>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</si>
  <si>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</si>
  <si>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</si>
  <si>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</si>
  <si>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</si>
  <si>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</si>
  <si>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</si>
  <si>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</si>
  <si>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</si>
  <si>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</si>
  <si>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</si>
  <si>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</si>
  <si>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</si>
  <si>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</si>
  <si>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</si>
  <si>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</si>
  <si>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</si>
  <si>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</si>
  <si>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</si>
  <si>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</si>
  <si>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</si>
  <si>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</si>
  <si>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</si>
  <si>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</si>
  <si>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</si>
  <si>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</si>
  <si>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</si>
  <si>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</si>
  <si>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</si>
  <si>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</si>
  <si>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</si>
  <si>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</si>
  <si>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</si>
  <si>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</si>
  <si>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</si>
  <si>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</si>
  <si>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</si>
  <si>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</si>
  <si>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</si>
  <si>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</si>
  <si>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</si>
  <si>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</si>
  <si>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</si>
  <si>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</si>
  <si>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</si>
  <si>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</si>
  <si>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</si>
  <si>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</si>
  <si>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</si>
  <si>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</si>
  <si>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</si>
  <si>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</si>
  <si>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</si>
  <si>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</si>
  <si>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</si>
  <si>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</si>
  <si>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</si>
  <si>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</si>
  <si>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</si>
  <si>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</si>
  <si>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</si>
  <si>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</si>
  <si>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</si>
  <si>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</si>
  <si>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</si>
  <si>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</si>
  <si>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</si>
  <si>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</si>
  <si>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</si>
  <si>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</si>
  <si>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</si>
  <si>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</si>
  <si>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</si>
  <si>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</si>
  <si>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</si>
  <si>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</si>
  <si>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</si>
  <si>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</si>
  <si>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</si>
  <si>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</si>
  <si>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</si>
  <si>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</si>
  <si>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</si>
  <si>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</si>
  <si>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</si>
  <si>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</si>
  <si>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</si>
  <si>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</si>
  <si>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</si>
  <si>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</si>
  <si>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</si>
  <si>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</si>
  <si>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</si>
  <si>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</si>
  <si>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</si>
  <si>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</si>
  <si>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</si>
  <si>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</si>
  <si>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</si>
  <si>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</si>
  <si>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</si>
  <si>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</si>
  <si>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</si>
  <si>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</si>
  <si>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</si>
  <si>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</si>
  <si>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</si>
  <si>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</si>
  <si>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</si>
  <si>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</si>
  <si>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</si>
  <si>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</si>
  <si>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</si>
  <si>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</si>
  <si>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</si>
  <si>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</si>
  <si>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</si>
  <si>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</si>
  <si>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</si>
  <si>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</si>
  <si>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</si>
  <si>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</si>
  <si>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</si>
  <si>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</si>
  <si>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</si>
  <si>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</si>
  <si>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</si>
  <si>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</si>
  <si>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</si>
  <si>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</si>
  <si>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</si>
  <si>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</si>
  <si>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</si>
  <si>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</si>
  <si>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</si>
  <si>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</si>
  <si>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</si>
  <si>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</si>
  <si>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</si>
  <si>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</si>
  <si>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</si>
  <si>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</si>
  <si>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</si>
  <si>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</si>
  <si>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</si>
  <si>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</si>
  <si>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</si>
  <si>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</si>
  <si>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</si>
  <si>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</si>
  <si>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</si>
  <si>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</si>
  <si>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</si>
  <si>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</si>
  <si>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</si>
  <si>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</si>
  <si>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</si>
  <si>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</si>
  <si>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</si>
  <si>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</si>
  <si>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</si>
  <si>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</si>
  <si>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</si>
  <si>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</si>
  <si>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</si>
  <si>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</si>
  <si>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</si>
  <si>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</si>
  <si>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</si>
  <si>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</si>
  <si>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</si>
  <si>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</si>
  <si>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</si>
  <si>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</si>
  <si>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</si>
  <si>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</si>
  <si>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</si>
  <si>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</si>
  <si>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</si>
  <si>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</si>
  <si>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</si>
  <si>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</si>
  <si>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</si>
  <si>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</si>
  <si>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</si>
  <si>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</si>
  <si>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</si>
  <si>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</si>
  <si>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</si>
  <si>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</si>
  <si>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</si>
  <si>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</si>
  <si>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</si>
  <si>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</si>
  <si>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</si>
  <si>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</si>
  <si>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</si>
  <si>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</si>
  <si>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</si>
  <si>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</si>
  <si>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</si>
  <si>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</si>
  <si>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</si>
  <si>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</si>
  <si>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</si>
  <si>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</si>
  <si>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</si>
  <si>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</si>
  <si>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</si>
  <si>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</si>
  <si>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</si>
  <si>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</si>
  <si>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</si>
  <si>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</si>
  <si>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</si>
  <si>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</si>
  <si>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</si>
  <si>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</si>
  <si>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</si>
  <si>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</si>
  <si>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</si>
  <si>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</si>
  <si>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</si>
  <si>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</si>
  <si>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</si>
  <si>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</si>
  <si>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</si>
  <si>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</si>
  <si>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</si>
  <si>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</si>
  <si>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</si>
  <si>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</si>
  <si>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</si>
  <si>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</si>
  <si>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</si>
  <si>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</si>
  <si>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</si>
  <si>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</si>
  <si>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</si>
  <si>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</si>
  <si>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</si>
  <si>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</si>
  <si>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</si>
  <si>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</si>
  <si>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</si>
  <si>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</si>
  <si>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</si>
  <si>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</si>
  <si>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</si>
  <si>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</si>
  <si>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</si>
  <si>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</si>
  <si>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</si>
  <si>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</si>
  <si>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</si>
  <si>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</si>
  <si>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</si>
  <si>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</si>
  <si>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</si>
  <si>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</si>
  <si>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</si>
  <si>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</si>
  <si>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</si>
  <si>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</si>
  <si>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</si>
  <si>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</si>
  <si>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</si>
  <si>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</si>
  <si>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</si>
  <si>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</si>
  <si>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</si>
  <si>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</si>
  <si>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</si>
  <si>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</si>
  <si>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</si>
  <si>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</si>
  <si>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</si>
  <si>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</si>
  <si>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</si>
  <si>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</si>
  <si>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</si>
  <si>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</si>
  <si>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</si>
  <si>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</si>
  <si>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</si>
  <si>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</si>
  <si>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</si>
  <si>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</si>
  <si>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</si>
  <si>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</si>
  <si>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</si>
  <si>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</si>
  <si>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</si>
  <si>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</si>
  <si>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</si>
  <si>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</si>
  <si>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</si>
  <si>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</si>
  <si>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</si>
  <si>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</si>
  <si>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</si>
  <si>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</si>
  <si>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</si>
  <si>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</si>
  <si>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</si>
  <si>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</si>
  <si>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</si>
  <si>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</si>
  <si>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</si>
  <si>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</si>
  <si>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</si>
  <si>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</si>
  <si>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</si>
  <si>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</si>
  <si>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</si>
  <si>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</si>
  <si>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</si>
  <si>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</si>
  <si>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</si>
  <si>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</si>
  <si>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</si>
  <si>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</si>
  <si>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</si>
  <si>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</si>
  <si>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</si>
  <si>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</si>
  <si>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</si>
  <si>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</si>
  <si>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</si>
  <si>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</si>
  <si>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</si>
  <si>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</si>
  <si>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</si>
  <si>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</si>
  <si>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</si>
  <si>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</si>
  <si>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</si>
  <si>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</si>
  <si>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</si>
  <si>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</si>
  <si>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</si>
  <si>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</si>
  <si>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</si>
  <si>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</si>
  <si>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</si>
  <si>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</si>
  <si>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</si>
  <si>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</si>
  <si>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</si>
  <si>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</si>
  <si>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</si>
  <si>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</si>
  <si>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</si>
  <si>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</si>
  <si>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</si>
  <si>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</si>
  <si>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</si>
  <si>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</si>
  <si>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</si>
  <si>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</si>
  <si>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</si>
  <si>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</si>
  <si>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</si>
  <si>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</si>
  <si>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</si>
  <si>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</si>
  <si>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</si>
  <si>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</si>
  <si>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</si>
  <si>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</si>
  <si>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</si>
  <si>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</si>
  <si>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</si>
  <si>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</si>
  <si>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</si>
  <si>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</si>
  <si>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</si>
  <si>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</si>
  <si>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</si>
  <si>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</si>
  <si>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</si>
  <si>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</si>
  <si>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</si>
  <si>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</si>
  <si>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</si>
  <si>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</si>
  <si>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</si>
  <si>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</si>
  <si>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</si>
  <si>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</si>
  <si>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</si>
  <si>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</si>
  <si>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</si>
  <si>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</si>
  <si>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</si>
  <si>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</si>
  <si>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</si>
  <si>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</si>
  <si>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</si>
  <si>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</si>
  <si>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</si>
  <si>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</si>
  <si>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</si>
  <si>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</si>
  <si>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</si>
  <si>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</si>
  <si>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</si>
  <si>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</si>
  <si>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</si>
  <si>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</si>
  <si>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</si>
  <si>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</si>
  <si>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</si>
  <si>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</si>
  <si>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</si>
  <si>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</si>
  <si>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</si>
  <si>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</si>
  <si>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</si>
  <si>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</si>
  <si>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</si>
  <si>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</si>
  <si>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</si>
  <si>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</si>
  <si>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</si>
  <si>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</si>
  <si>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</si>
  <si>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</si>
  <si>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</si>
  <si>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</si>
  <si>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</si>
  <si>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</si>
  <si>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</si>
  <si>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</si>
  <si>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</si>
  <si>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</si>
  <si>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</si>
  <si>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</si>
  <si>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</si>
  <si>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</si>
  <si>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</si>
  <si>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</si>
  <si>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</si>
  <si>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</si>
  <si>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</si>
  <si>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</si>
  <si>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</si>
  <si>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</si>
  <si>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</si>
  <si>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</si>
  <si>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</si>
  <si>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</si>
  <si>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</si>
  <si>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</si>
  <si>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</si>
  <si>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</si>
  <si>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</si>
  <si>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</si>
  <si>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</si>
  <si>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</si>
  <si>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</si>
  <si>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</si>
  <si>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</si>
  <si>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</si>
  <si>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</si>
  <si>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</si>
  <si>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</si>
  <si>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</si>
  <si>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</si>
  <si>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</si>
  <si>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</si>
  <si>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</si>
  <si>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</si>
  <si>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</si>
  <si>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</si>
  <si>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</si>
  <si>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</si>
  <si>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</si>
  <si>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</si>
  <si>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</si>
  <si>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</si>
  <si>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</si>
  <si>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</si>
  <si>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</si>
  <si>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</si>
  <si>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</si>
  <si>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</si>
  <si>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</si>
  <si>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</si>
  <si>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</si>
  <si>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</si>
  <si>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</si>
  <si>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</si>
  <si>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</si>
  <si>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</si>
  <si>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</si>
  <si>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</si>
  <si>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</si>
  <si>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</si>
  <si>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</si>
  <si>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</si>
  <si>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</si>
  <si>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</si>
  <si>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</si>
  <si>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</si>
  <si>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</si>
  <si>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</si>
  <si>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</si>
  <si>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</si>
  <si>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</si>
  <si>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</si>
  <si>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</si>
  <si>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</si>
  <si>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</si>
  <si>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</si>
  <si>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</si>
  <si>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</si>
  <si>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</si>
  <si>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</si>
  <si>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</si>
  <si>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</si>
  <si>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</si>
  <si>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</si>
  <si>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</si>
  <si>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</si>
  <si>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</si>
  <si>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</si>
  <si>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</si>
  <si>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</si>
  <si>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</si>
  <si>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</si>
  <si>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</si>
  <si>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</si>
  <si>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</si>
  <si>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</si>
  <si>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</si>
  <si>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</si>
  <si>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</si>
  <si>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</si>
  <si>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</si>
  <si>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</si>
  <si>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</si>
  <si>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</si>
  <si>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</si>
  <si>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</si>
  <si>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</si>
  <si>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</si>
  <si>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</si>
  <si>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</si>
  <si>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</si>
  <si>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</si>
  <si>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</si>
  <si>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</si>
  <si>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</si>
  <si>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</si>
  <si>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</si>
  <si>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</si>
  <si>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</si>
  <si>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</si>
  <si>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</si>
  <si>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</si>
  <si>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</si>
  <si>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</si>
  <si>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</si>
  <si>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</si>
  <si>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</si>
  <si>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</si>
  <si>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</si>
  <si>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</si>
  <si>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</si>
  <si>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</si>
  <si>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</si>
  <si>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</si>
  <si>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</si>
  <si>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</si>
  <si>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</si>
  <si>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</si>
  <si>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</si>
  <si>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</si>
  <si>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</si>
  <si>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</si>
  <si>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</si>
  <si>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</si>
  <si>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</si>
  <si>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</si>
  <si>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</si>
  <si>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</si>
  <si>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</si>
  <si>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</si>
  <si>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</si>
  <si>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</si>
  <si>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</si>
  <si>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</si>
  <si>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</si>
  <si>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</si>
  <si>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</si>
  <si>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</si>
  <si>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</si>
  <si>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</si>
  <si>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</si>
  <si>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</si>
  <si>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</si>
  <si>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</si>
  <si>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</si>
  <si>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</si>
  <si>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</si>
  <si>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</si>
  <si>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</si>
  <si>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</si>
  <si>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</si>
  <si>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</si>
  <si>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</si>
  <si>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</si>
  <si>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</si>
  <si>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</si>
  <si>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</si>
  <si>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</si>
  <si>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</si>
  <si>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</si>
  <si>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</si>
  <si>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</si>
  <si>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</si>
  <si>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</si>
  <si>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</si>
  <si>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</si>
  <si>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</si>
  <si>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</si>
  <si>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</si>
  <si>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</si>
  <si>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</si>
  <si>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</si>
  <si>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</si>
  <si>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</si>
  <si>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</si>
  <si>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</si>
  <si>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</si>
  <si>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</si>
  <si>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</si>
  <si>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</si>
  <si>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</si>
  <si>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</si>
  <si>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</si>
  <si>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</si>
  <si>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</si>
  <si>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</si>
  <si>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</si>
  <si>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</si>
  <si>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</si>
  <si>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</si>
  <si>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</si>
  <si>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</si>
  <si>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</si>
  <si>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</si>
  <si>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</si>
  <si>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</si>
  <si>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</si>
  <si>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</si>
  <si>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</si>
  <si>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</si>
  <si>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</si>
  <si>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</si>
  <si>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</si>
  <si>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</si>
  <si>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</si>
  <si>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</si>
  <si>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</si>
  <si>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</si>
  <si>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</si>
  <si>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</si>
  <si>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</si>
  <si>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</si>
  <si>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</si>
  <si>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</si>
  <si>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</si>
  <si>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</si>
  <si>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</si>
  <si>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</si>
  <si>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</si>
  <si>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</si>
  <si>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</si>
  <si>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</si>
  <si>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</si>
  <si>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</si>
  <si>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</si>
  <si>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</si>
  <si>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</si>
  <si>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</si>
  <si>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</si>
  <si>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</si>
  <si>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</si>
  <si>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</si>
  <si>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</si>
  <si>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</si>
  <si>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</si>
  <si>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</si>
  <si>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</si>
  <si>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</si>
  <si>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</si>
  <si>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</si>
  <si>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</si>
  <si>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</si>
  <si>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</si>
  <si>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</si>
  <si>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</si>
  <si>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</si>
  <si>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</si>
  <si>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</si>
  <si>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</si>
  <si>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</si>
  <si>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</si>
  <si>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</si>
  <si>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</si>
  <si>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</si>
  <si>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</si>
  <si>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</si>
  <si>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</si>
  <si>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</si>
  <si>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</si>
  <si>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</si>
  <si>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</si>
  <si>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</si>
  <si>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</si>
  <si>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</si>
  <si>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</si>
  <si>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</si>
  <si>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</si>
  <si>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</si>
  <si>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</si>
  <si>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</si>
  <si>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</si>
  <si>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</si>
  <si>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</si>
  <si>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</si>
  <si>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</si>
  <si>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</si>
  <si>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</si>
  <si>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</si>
  <si>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</si>
  <si>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</si>
  <si>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</si>
  <si>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</si>
  <si>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</si>
  <si>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</si>
  <si>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</si>
  <si>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</si>
  <si>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</si>
  <si>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</si>
  <si>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</si>
  <si>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</si>
  <si>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</si>
  <si>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</si>
  <si>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</si>
  <si>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</si>
  <si>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</si>
  <si>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</si>
  <si>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</si>
  <si>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</si>
  <si>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</si>
  <si>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</si>
  <si>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</si>
  <si>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</si>
  <si>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</si>
  <si>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</si>
  <si>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</si>
  <si>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</si>
  <si>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</si>
  <si>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</si>
  <si>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</si>
  <si>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</si>
  <si>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</si>
  <si>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</si>
  <si>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</si>
  <si>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</si>
  <si>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</si>
  <si>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</si>
  <si>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</si>
  <si>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</si>
  <si>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</si>
  <si>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</si>
  <si>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</si>
  <si>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</si>
  <si>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</si>
  <si>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</si>
  <si>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</si>
  <si>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</si>
  <si>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</si>
  <si>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</si>
  <si>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</si>
  <si>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</si>
  <si>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</si>
  <si>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</si>
  <si>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</si>
  <si>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</si>
  <si>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</si>
  <si>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</si>
  <si>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</si>
  <si>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</si>
  <si>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</si>
  <si>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</si>
  <si>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</si>
  <si>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</si>
  <si>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</si>
  <si>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</si>
  <si>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</si>
  <si>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</si>
  <si>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</si>
  <si>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</si>
  <si>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</si>
  <si>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</si>
  <si>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</si>
  <si>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</si>
  <si>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</si>
  <si>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</si>
  <si>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</si>
  <si>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</si>
  <si>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</si>
  <si>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</si>
  <si>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</si>
  <si>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</si>
  <si>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</si>
  <si>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</si>
  <si>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</si>
  <si>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</si>
  <si>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</si>
  <si>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</si>
  <si>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</si>
  <si>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</si>
  <si>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</si>
  <si>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</si>
  <si>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</si>
  <si>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</si>
  <si>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</si>
  <si>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</si>
  <si>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</si>
  <si>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</si>
  <si>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</si>
  <si>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</si>
  <si>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</si>
  <si>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</si>
  <si>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</si>
  <si>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</si>
  <si>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</si>
  <si>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</si>
  <si>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</si>
  <si>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</si>
  <si>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</si>
  <si>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</si>
  <si>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</si>
  <si>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</si>
  <si>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</si>
  <si>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</si>
  <si>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</si>
  <si>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</si>
  <si>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</si>
  <si>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</si>
  <si>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</si>
  <si>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</si>
  <si>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</si>
  <si>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</si>
  <si>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</si>
  <si>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</si>
  <si>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</si>
  <si>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</si>
  <si>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</si>
  <si>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</si>
  <si>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</si>
  <si>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</si>
  <si>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</si>
  <si>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</si>
  <si>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</si>
  <si>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</si>
  <si>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</si>
  <si>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</si>
  <si>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</si>
  <si>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</si>
  <si>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</si>
  <si>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</si>
  <si>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</si>
  <si>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</si>
  <si>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</si>
  <si>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</si>
  <si>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</si>
  <si>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</si>
  <si>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</si>
  <si>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</si>
  <si>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</si>
  <si>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</si>
  <si>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</si>
  <si>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</si>
  <si>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</si>
  <si>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</si>
  <si>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</si>
  <si>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</si>
  <si>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</si>
  <si>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</si>
  <si>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</si>
  <si>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</si>
  <si>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</si>
  <si>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</si>
  <si>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</si>
  <si>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</si>
  <si>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</si>
  <si>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</si>
  <si>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</si>
  <si>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</si>
  <si>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</si>
  <si>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</si>
  <si>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</si>
  <si>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</si>
  <si>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</si>
  <si>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</si>
  <si>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</si>
  <si>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</si>
  <si>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</si>
  <si>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</si>
  <si>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</si>
  <si>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</si>
  <si>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</si>
  <si>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</si>
  <si>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</si>
  <si>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</si>
  <si>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</si>
  <si>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</si>
  <si>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</si>
  <si>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</si>
  <si>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</si>
  <si>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</si>
  <si>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</si>
  <si>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</si>
  <si>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</si>
  <si>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</si>
  <si>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</si>
  <si>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</si>
  <si>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</si>
  <si>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</si>
  <si>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</si>
  <si>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</si>
  <si>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</si>
  <si>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</si>
  <si>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</si>
  <si>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</si>
  <si>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</si>
  <si>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</si>
  <si>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</si>
  <si>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</si>
  <si>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</si>
  <si>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</si>
  <si>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</si>
  <si>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</si>
  <si>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</si>
  <si>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</si>
  <si>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</si>
  <si>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</si>
  <si>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</si>
  <si>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</si>
  <si>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</si>
  <si>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</si>
  <si>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</si>
  <si>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</si>
  <si>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</si>
  <si>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</si>
  <si>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</si>
  <si>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</si>
  <si>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</si>
  <si>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</si>
  <si>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</si>
  <si>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</si>
  <si>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</si>
  <si>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</si>
  <si>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</si>
  <si>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</si>
  <si>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</si>
  <si>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</si>
  <si>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</si>
  <si>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</si>
  <si>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</si>
  <si>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</si>
  <si>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</si>
  <si>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</si>
  <si>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</si>
  <si>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</si>
  <si>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</si>
  <si>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</si>
  <si>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</si>
  <si>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</si>
  <si>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</si>
  <si>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</si>
  <si>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</si>
  <si>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</si>
  <si>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</si>
  <si>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</si>
  <si>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</si>
  <si>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</si>
  <si>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</si>
  <si>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</si>
  <si>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</si>
  <si>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</si>
  <si>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</si>
  <si>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</si>
  <si>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</si>
  <si>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</si>
  <si>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</si>
  <si>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</si>
  <si>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</si>
  <si>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</si>
  <si>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</si>
  <si>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</si>
  <si>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</si>
  <si>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</si>
  <si>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</si>
  <si>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</si>
  <si>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</si>
  <si>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</si>
  <si>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</si>
  <si>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</si>
  <si>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</si>
  <si>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</si>
  <si>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</si>
  <si>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</si>
  <si>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</si>
  <si>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</si>
  <si>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</si>
  <si>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</si>
  <si>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</si>
  <si>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</si>
  <si>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</si>
  <si>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</si>
  <si>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</si>
  <si>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</si>
  <si>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</si>
  <si>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</si>
  <si>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</si>
  <si>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</si>
  <si>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</si>
  <si>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</si>
  <si>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</si>
  <si>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</si>
  <si>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</si>
  <si>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</si>
  <si>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</si>
  <si>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</si>
  <si>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</si>
  <si>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</si>
  <si>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</si>
  <si>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</si>
  <si>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</si>
  <si>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</si>
  <si>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</si>
  <si>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</si>
  <si>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</si>
  <si>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</si>
  <si>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</si>
  <si>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</si>
  <si>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</si>
  <si>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</si>
  <si>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</si>
  <si>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</si>
  <si>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</si>
  <si>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</si>
  <si>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</si>
  <si>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</si>
  <si>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</si>
  <si>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</si>
  <si>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</si>
  <si>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</si>
  <si>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</si>
  <si>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</si>
  <si>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</si>
  <si>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</si>
  <si>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</si>
  <si>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</si>
  <si>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</si>
  <si>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</si>
  <si>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</si>
  <si>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</si>
  <si>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</si>
  <si>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</si>
  <si>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</si>
  <si>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</si>
  <si>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</si>
  <si>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</si>
  <si>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</si>
  <si>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</si>
  <si>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</si>
  <si>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</si>
  <si>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</si>
  <si>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</si>
  <si>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</si>
  <si>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</si>
  <si>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</si>
  <si>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</si>
  <si>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</si>
  <si>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</si>
  <si>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</si>
  <si>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</si>
  <si>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</si>
  <si>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</si>
  <si>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</si>
  <si>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</si>
  <si>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</si>
  <si>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</si>
  <si>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</si>
  <si>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</si>
  <si>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</si>
  <si>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</si>
  <si>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</si>
  <si>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</si>
  <si>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</si>
  <si>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</si>
  <si>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</si>
  <si>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</si>
  <si>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</si>
  <si>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</si>
  <si>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</si>
  <si>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</si>
  <si>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</si>
  <si>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</si>
  <si>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</si>
  <si>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</si>
  <si>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</si>
  <si>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</si>
  <si>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</si>
  <si>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</si>
  <si>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</si>
  <si>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</si>
  <si>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</si>
  <si>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</si>
  <si>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</si>
  <si>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</si>
  <si>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</si>
  <si>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</si>
  <si>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</si>
  <si>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</si>
  <si>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</si>
  <si>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</si>
  <si>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</si>
  <si>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</si>
  <si>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</si>
  <si>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</si>
  <si>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</si>
  <si>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</si>
  <si>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</si>
  <si>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</si>
  <si>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</si>
  <si>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</si>
  <si>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</si>
  <si>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</si>
  <si>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</si>
  <si>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</si>
  <si>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</si>
  <si>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</si>
  <si>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</si>
  <si>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</si>
  <si>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</si>
  <si>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</si>
  <si>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</si>
  <si>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</si>
  <si>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</si>
  <si>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</si>
  <si>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</si>
  <si>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</si>
  <si>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</si>
  <si>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</si>
  <si>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</si>
  <si>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</si>
  <si>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</si>
  <si>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</si>
  <si>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</si>
  <si>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</si>
  <si>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</si>
  <si>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</si>
  <si>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</si>
  <si>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</si>
  <si>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</si>
  <si>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</si>
  <si>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</si>
  <si>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</si>
  <si>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</si>
  <si>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</si>
  <si>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</si>
  <si>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</si>
  <si>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</si>
  <si>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</si>
  <si>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</si>
  <si>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</si>
  <si>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</si>
  <si>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</si>
  <si>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</si>
  <si>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</si>
  <si>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</si>
  <si>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</si>
  <si>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</si>
  <si>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</si>
  <si>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</si>
  <si>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</si>
  <si>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</si>
  <si>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</si>
  <si>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</si>
  <si>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</si>
  <si>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</si>
  <si>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</si>
  <si>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</si>
  <si>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</si>
  <si>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</si>
  <si>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</si>
  <si>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</si>
  <si>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</si>
  <si>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</si>
  <si>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</si>
  <si>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</si>
  <si>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</si>
  <si>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</si>
  <si>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</si>
  <si>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</si>
  <si>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</si>
  <si>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</si>
  <si>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</si>
  <si>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</si>
  <si>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</si>
  <si>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</si>
  <si>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</si>
  <si>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</si>
  <si>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</si>
  <si>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</si>
  <si>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</si>
  <si>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</si>
  <si>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</si>
  <si>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</si>
  <si>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</si>
  <si>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</si>
  <si>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</si>
  <si>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</si>
  <si>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</si>
  <si>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</si>
  <si>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</si>
  <si>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</si>
  <si>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</si>
  <si>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</si>
  <si>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</si>
  <si>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</si>
  <si>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</si>
  <si>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</si>
  <si>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</si>
  <si>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</si>
  <si>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</si>
  <si>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</si>
  <si>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</si>
  <si>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</si>
  <si>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</si>
  <si>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</si>
  <si>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</si>
  <si>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</si>
  <si>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</si>
  <si>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</si>
  <si>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</si>
  <si>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</si>
  <si>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</si>
  <si>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</si>
  <si>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</si>
  <si>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</si>
  <si>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</si>
  <si>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</si>
  <si>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</si>
  <si>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</si>
  <si>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</si>
  <si>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</si>
  <si>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</si>
  <si>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</si>
  <si>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</si>
  <si>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</si>
  <si>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</si>
  <si>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</si>
  <si>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</si>
  <si>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</si>
  <si>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</si>
  <si>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</si>
  <si>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</si>
  <si>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</si>
  <si>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</si>
  <si>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</si>
  <si>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</si>
  <si>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</si>
  <si>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</si>
  <si>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</si>
  <si>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</si>
  <si>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</si>
  <si>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</si>
  <si>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</si>
  <si>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</si>
  <si>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</si>
  <si>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</si>
  <si>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</si>
  <si>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</si>
  <si>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</si>
  <si>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</si>
  <si>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</si>
  <si>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</si>
  <si>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</si>
  <si>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</si>
  <si>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</si>
  <si>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</si>
  <si>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</si>
  <si>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</si>
  <si>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</si>
  <si>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</si>
  <si>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</si>
  <si>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</si>
  <si>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</si>
  <si>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</si>
  <si>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</si>
  <si>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</si>
  <si>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</si>
  <si>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</si>
  <si>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</si>
  <si>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</si>
  <si>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</si>
  <si>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</si>
  <si>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</si>
  <si>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</si>
  <si>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</si>
  <si>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</si>
  <si>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</si>
  <si>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</si>
  <si>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</si>
  <si>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</si>
  <si>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</si>
  <si>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</si>
  <si>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</si>
  <si>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</si>
  <si>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</si>
  <si>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</si>
  <si>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</si>
  <si>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</si>
  <si>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</si>
  <si>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</si>
  <si>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</si>
  <si>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</si>
  <si>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</si>
  <si>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</si>
  <si>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</si>
  <si>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</si>
  <si>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</si>
  <si>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</si>
  <si>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</si>
  <si>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</si>
  <si>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</si>
  <si>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</si>
  <si>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</si>
  <si>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</si>
  <si>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</si>
  <si>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</si>
  <si>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</si>
  <si>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</si>
  <si>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</si>
  <si>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</si>
  <si>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</si>
  <si>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</si>
  <si>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</si>
  <si>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</si>
  <si>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</si>
  <si>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</si>
  <si>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</si>
  <si>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</si>
  <si>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</si>
  <si>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</si>
  <si>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</si>
  <si>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</si>
  <si>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</si>
  <si>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</si>
  <si>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</si>
  <si>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</si>
  <si>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</si>
  <si>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</si>
  <si>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</si>
  <si>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</si>
  <si>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</si>
  <si>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</si>
  <si>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</si>
  <si>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</si>
  <si>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</si>
  <si>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</si>
  <si>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</si>
  <si>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</si>
  <si>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</si>
  <si>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</si>
  <si>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</si>
  <si>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</si>
  <si>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</si>
  <si>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</si>
  <si>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</si>
  <si>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</si>
  <si>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</si>
  <si>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</si>
  <si>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</si>
  <si>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</si>
  <si>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</si>
  <si>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</si>
  <si>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</si>
  <si>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</si>
  <si>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</si>
  <si>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</si>
  <si>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</si>
  <si>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</si>
  <si>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</si>
  <si>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</si>
  <si>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</si>
  <si>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</si>
  <si>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</si>
  <si>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</si>
  <si>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</si>
  <si>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</si>
  <si>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</si>
  <si>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</si>
  <si>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</si>
  <si>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</si>
  <si>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</si>
  <si>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</si>
  <si>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</si>
  <si>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</si>
  <si>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</si>
  <si>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</si>
  <si>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</si>
  <si>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</si>
  <si>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</si>
  <si>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</si>
  <si>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</si>
  <si>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</si>
  <si>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</si>
  <si>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</si>
  <si>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</si>
  <si>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</si>
  <si>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</si>
  <si>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</si>
  <si>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</si>
  <si>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</si>
  <si>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</si>
  <si>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</si>
  <si>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</si>
  <si>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</si>
  <si>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</si>
  <si>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</si>
  <si>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</si>
  <si>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</si>
  <si>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</si>
  <si>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</si>
  <si>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</si>
  <si>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</si>
  <si>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</si>
  <si>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</si>
  <si>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</si>
  <si>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</si>
  <si>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</si>
  <si>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</si>
  <si>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</si>
  <si>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</si>
  <si>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</si>
  <si>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</si>
  <si>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</si>
  <si>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</si>
  <si>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</si>
  <si>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</si>
  <si>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</si>
  <si>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</si>
  <si>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</si>
  <si>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</si>
  <si>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</si>
  <si>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</si>
  <si>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</si>
  <si>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</si>
  <si>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</si>
  <si>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</si>
  <si>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</si>
  <si>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</si>
  <si>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</si>
  <si>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</si>
  <si>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</si>
  <si>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</si>
  <si>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</si>
  <si>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</si>
  <si>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</si>
  <si>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</si>
  <si>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</si>
  <si>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</si>
  <si>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</si>
  <si>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</si>
  <si>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</si>
  <si>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</si>
  <si>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</si>
  <si>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</si>
  <si>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</si>
  <si>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</si>
  <si>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</si>
  <si>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</si>
  <si>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</si>
  <si>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</si>
  <si>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</si>
  <si>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</si>
  <si>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</si>
  <si>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</si>
  <si>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</si>
  <si>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</si>
  <si>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</si>
  <si>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</si>
  <si>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</si>
  <si>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</si>
  <si>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</si>
  <si>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</si>
  <si>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</si>
  <si>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</si>
  <si>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</si>
  <si>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</si>
  <si>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</si>
  <si>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</si>
  <si>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</si>
  <si>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</si>
  <si>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</si>
  <si>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</si>
  <si>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</si>
  <si>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</si>
  <si>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</si>
  <si>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</si>
  <si>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</si>
  <si>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</si>
  <si>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</si>
  <si>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</si>
  <si>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</si>
  <si>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</si>
  <si>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</si>
  <si>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</si>
  <si>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</si>
  <si>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</si>
  <si>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</si>
  <si>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</si>
  <si>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</si>
  <si>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</si>
  <si>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</si>
  <si>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</si>
  <si>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</si>
  <si>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</si>
  <si>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</si>
  <si>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</si>
  <si>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</si>
  <si>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</si>
  <si>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</si>
  <si>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</si>
  <si>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</si>
  <si>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</si>
  <si>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</si>
  <si>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</si>
  <si>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</si>
  <si>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</si>
  <si>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</si>
  <si>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</si>
  <si>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</si>
  <si>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</si>
  <si>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</si>
  <si>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</si>
  <si>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</si>
  <si>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</si>
  <si>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</si>
  <si>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</si>
  <si>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</si>
  <si>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</si>
  <si>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</si>
  <si>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</si>
  <si>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</si>
  <si>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</si>
  <si>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</si>
  <si>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</si>
  <si>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</si>
  <si>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</si>
  <si>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</si>
  <si>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</si>
  <si>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</si>
  <si>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</si>
  <si>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</si>
  <si>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</si>
  <si>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</si>
  <si>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</si>
  <si>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</si>
  <si>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</si>
  <si>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</si>
  <si>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</si>
  <si>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</si>
  <si>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</si>
  <si>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</si>
  <si>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</si>
  <si>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</si>
  <si>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</si>
  <si>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</si>
  <si>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</si>
  <si>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</si>
  <si>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</si>
  <si>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</si>
  <si>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</si>
  <si>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</si>
  <si>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</si>
  <si>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</si>
  <si>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</si>
  <si>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</si>
  <si>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</si>
  <si>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</si>
  <si>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</si>
  <si>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</si>
  <si>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</si>
  <si>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</si>
  <si>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</si>
  <si>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</si>
  <si>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</si>
  <si>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</si>
  <si>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</si>
  <si>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</si>
  <si>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</si>
  <si>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</si>
  <si>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</si>
  <si>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</si>
  <si>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</si>
  <si>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</si>
  <si>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</si>
  <si>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</si>
  <si>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</si>
  <si>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</si>
  <si>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</si>
  <si>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</si>
  <si>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</si>
  <si>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</si>
  <si>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</si>
  <si>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</si>
  <si>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</si>
  <si>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</si>
  <si>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</si>
  <si>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</si>
  <si>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</si>
  <si>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</si>
  <si>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</si>
  <si>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</si>
  <si>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</si>
  <si>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</si>
  <si>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</si>
  <si>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</si>
  <si>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</si>
  <si>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</si>
  <si>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</si>
  <si>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</si>
  <si>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</si>
  <si>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</si>
  <si>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</si>
  <si>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</si>
  <si>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</si>
  <si>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</si>
  <si>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</si>
  <si>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</si>
  <si>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</si>
  <si>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</si>
  <si>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</si>
  <si>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</si>
  <si>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</si>
  <si>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</si>
  <si>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</si>
  <si>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</si>
  <si>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</si>
  <si>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</si>
  <si>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</si>
  <si>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</si>
  <si>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</si>
  <si>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</si>
  <si>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</si>
  <si>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</si>
  <si>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</si>
  <si>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</si>
  <si>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</si>
  <si>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</si>
  <si>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</si>
  <si>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</si>
  <si>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</si>
  <si>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</si>
  <si>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</si>
  <si>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</si>
  <si>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</si>
  <si>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</si>
  <si>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</si>
  <si>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</si>
  <si>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</si>
  <si>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</si>
  <si>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</si>
  <si>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</si>
  <si>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</si>
  <si>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</si>
  <si>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</si>
  <si>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</si>
  <si>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</si>
  <si>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</si>
  <si>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</si>
  <si>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</si>
  <si>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</si>
  <si>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</si>
  <si>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</si>
  <si>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</si>
  <si>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</si>
  <si>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</si>
  <si>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</si>
  <si>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</si>
  <si>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</si>
  <si>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</si>
  <si>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</si>
  <si>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</si>
  <si>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</si>
  <si>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</si>
  <si>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</si>
  <si>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</si>
  <si>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</si>
  <si>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</si>
  <si>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</si>
  <si>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</si>
  <si>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</si>
  <si>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</si>
  <si>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</si>
  <si>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</si>
  <si>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</si>
  <si>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</si>
  <si>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</si>
  <si>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</si>
  <si>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</si>
  <si>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</si>
  <si>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</si>
  <si>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</si>
  <si>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</si>
  <si>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</si>
  <si>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</si>
  <si>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</si>
  <si>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</si>
  <si>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</si>
  <si>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</si>
  <si>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</si>
  <si>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</si>
  <si>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</si>
  <si>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</si>
  <si>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</si>
  <si>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</si>
  <si>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</si>
  <si>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</si>
  <si>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</si>
  <si>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</si>
  <si>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</si>
  <si>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</si>
  <si>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</si>
  <si>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</si>
  <si>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</si>
  <si>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</si>
  <si>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</si>
  <si>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</si>
  <si>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</si>
  <si>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</si>
  <si>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</si>
  <si>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</si>
  <si>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</si>
  <si>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</si>
  <si>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</si>
  <si>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</si>
  <si>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</si>
  <si>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</si>
  <si>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</si>
  <si>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</si>
  <si>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</si>
  <si>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</si>
  <si>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</si>
  <si>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</si>
  <si>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</si>
  <si>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</si>
  <si>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</si>
  <si>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</si>
  <si>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</si>
  <si>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</si>
  <si>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</si>
  <si>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</si>
  <si>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</si>
  <si>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</si>
  <si>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</si>
  <si>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</si>
  <si>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</si>
  <si>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</si>
  <si>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</si>
  <si>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</si>
  <si>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</si>
  <si>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</si>
  <si>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</si>
  <si>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</si>
  <si>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</si>
  <si>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</si>
  <si>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</si>
  <si>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</si>
  <si>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</si>
  <si>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</si>
  <si>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</si>
  <si>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</si>
  <si>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</si>
  <si>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</si>
  <si>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</si>
  <si>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</si>
  <si>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</si>
  <si>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</si>
  <si>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</si>
  <si>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</si>
  <si>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</si>
  <si>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</si>
  <si>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</si>
  <si>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</si>
  <si>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</si>
  <si>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</si>
  <si>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</si>
  <si>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</si>
  <si>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</si>
  <si>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</si>
  <si>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</si>
  <si>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</si>
  <si>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</si>
  <si>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</si>
  <si>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</si>
  <si>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</si>
  <si>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</si>
  <si>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</si>
  <si>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</si>
  <si>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</si>
  <si>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</si>
  <si>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</si>
  <si>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</si>
  <si>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</si>
  <si>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</si>
  <si>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</si>
  <si>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</si>
  <si>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</si>
  <si>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</si>
  <si>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</si>
  <si>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</si>
  <si>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</si>
  <si>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</si>
  <si>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</si>
  <si>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</si>
  <si>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</si>
  <si>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</si>
  <si>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</si>
  <si>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</si>
  <si>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</si>
  <si>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</si>
  <si>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</si>
  <si>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</si>
  <si>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</si>
  <si>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</si>
  <si>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</si>
  <si>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</si>
  <si>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</si>
  <si>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</si>
  <si>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</si>
  <si>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</si>
  <si>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</si>
  <si>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</si>
  <si>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</si>
  <si>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</si>
  <si>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</si>
  <si>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</si>
  <si>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</si>
  <si>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</si>
  <si>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</si>
  <si>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</si>
  <si>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</si>
  <si>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</si>
  <si>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</si>
  <si>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</si>
  <si>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</si>
  <si>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</si>
  <si>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</si>
  <si>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</si>
  <si>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</si>
  <si>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</si>
  <si>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</si>
  <si>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</si>
  <si>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</si>
  <si>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</si>
  <si>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</si>
  <si>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</si>
  <si>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</si>
  <si>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</si>
  <si>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</si>
  <si>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</si>
  <si>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</si>
  <si>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</si>
  <si>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</si>
  <si>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</si>
  <si>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</si>
  <si>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</si>
  <si>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</si>
  <si>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</si>
  <si>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</si>
  <si>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</si>
  <si>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</si>
  <si>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</si>
  <si>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</si>
  <si>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</si>
  <si>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</si>
  <si>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</si>
  <si>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</si>
  <si>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</si>
  <si>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</si>
  <si>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</si>
  <si>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</si>
  <si>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</si>
  <si>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</si>
  <si>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</si>
  <si>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</si>
  <si>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</si>
  <si>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</si>
  <si>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</si>
  <si>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</si>
  <si>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</si>
  <si>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</si>
  <si>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</si>
  <si>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</si>
  <si>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</si>
  <si>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</si>
  <si>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</si>
  <si>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</si>
  <si>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</si>
  <si>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</si>
  <si>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</si>
  <si>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</si>
  <si>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</si>
  <si>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</si>
  <si>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</si>
  <si>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</si>
  <si>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</si>
  <si>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</si>
  <si>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</si>
  <si>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</si>
  <si>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</si>
  <si>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</si>
  <si>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</si>
  <si>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</si>
  <si>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</si>
  <si>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</si>
  <si>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</si>
  <si>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</si>
  <si>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</si>
  <si>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</si>
  <si>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</si>
  <si>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</si>
  <si>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</si>
  <si>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</si>
  <si>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</si>
  <si>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</si>
  <si>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</si>
  <si>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</si>
  <si>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</si>
  <si>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</si>
  <si>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</si>
  <si>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</si>
  <si>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</si>
  <si>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</si>
  <si>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</si>
  <si>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</si>
  <si>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</si>
  <si>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</si>
  <si>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</si>
  <si>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</si>
  <si>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</si>
  <si>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</si>
  <si>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</si>
  <si>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</si>
  <si>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</si>
  <si>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</si>
  <si>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</si>
  <si>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</si>
  <si>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</si>
  <si>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</si>
  <si>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</si>
  <si>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</si>
  <si>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</si>
  <si>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</si>
  <si>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</si>
  <si>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</si>
  <si>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</si>
  <si>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</si>
  <si>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</si>
  <si>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</si>
  <si>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</si>
  <si>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</si>
  <si>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</si>
  <si>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</si>
  <si>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</si>
  <si>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</si>
  <si>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</si>
  <si>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</si>
  <si>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</si>
  <si>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</si>
  <si>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</si>
  <si>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</si>
  <si>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</si>
  <si>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</si>
  <si>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</si>
  <si>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</si>
  <si>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</si>
  <si>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</si>
  <si>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</si>
  <si>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</si>
  <si>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</si>
  <si>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</si>
  <si>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</si>
  <si>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</si>
  <si>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</si>
  <si>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</si>
  <si>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</si>
  <si>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</si>
  <si>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</si>
  <si>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</si>
  <si>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</si>
  <si>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</si>
  <si>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</si>
  <si>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</si>
  <si>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</si>
  <si>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</si>
  <si>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</si>
  <si>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</si>
  <si>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</si>
  <si>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</si>
  <si>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</si>
  <si>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</si>
  <si>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</si>
  <si>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</si>
  <si>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</si>
  <si>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</si>
  <si>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</si>
  <si>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</si>
  <si>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</si>
  <si>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</si>
  <si>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</si>
  <si>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</si>
  <si>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</si>
  <si>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</si>
  <si>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</si>
  <si>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</si>
  <si>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</si>
  <si>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</si>
  <si>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</si>
  <si>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</si>
  <si>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</si>
  <si>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</si>
  <si>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</si>
  <si>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</si>
  <si>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</si>
  <si>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</si>
  <si>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</si>
  <si>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</si>
  <si>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</si>
  <si>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</si>
  <si>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</si>
  <si>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</si>
  <si>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</si>
  <si>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</si>
  <si>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</si>
  <si>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</si>
  <si>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</si>
  <si>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</si>
  <si>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</si>
  <si>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</si>
  <si>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</si>
  <si>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</si>
  <si>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</si>
  <si>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</si>
  <si>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</si>
  <si>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</si>
  <si>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</si>
  <si>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</si>
  <si>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</si>
  <si>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</si>
  <si>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</si>
  <si>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</si>
  <si>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</si>
  <si>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</si>
  <si>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</si>
  <si>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</si>
  <si>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</si>
  <si>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</si>
  <si>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</si>
  <si>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</si>
  <si>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</si>
  <si>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</si>
  <si>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</si>
  <si>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</si>
  <si>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</si>
  <si>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</si>
  <si>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</si>
  <si>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</si>
  <si>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</si>
  <si>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</si>
  <si>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</si>
  <si>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</si>
  <si>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</si>
  <si>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</si>
  <si>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</si>
  <si>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</si>
  <si>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</si>
  <si>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</si>
  <si>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</si>
  <si>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</si>
  <si>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</si>
  <si>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</si>
  <si>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</si>
  <si>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</si>
  <si>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</si>
  <si>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</si>
  <si>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</si>
  <si>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</si>
  <si>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</si>
  <si>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</si>
  <si>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</si>
  <si>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</si>
  <si>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</si>
  <si>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</si>
  <si>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</si>
  <si>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</si>
  <si>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</si>
  <si>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</si>
  <si>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</si>
  <si>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</si>
  <si>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</si>
  <si>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</si>
  <si>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</si>
  <si>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</si>
  <si>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</si>
  <si>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</si>
  <si>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</si>
  <si>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</si>
  <si>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</si>
  <si>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</si>
  <si>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</si>
  <si>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</si>
  <si>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</si>
  <si>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</si>
  <si>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</si>
  <si>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</si>
  <si>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</si>
  <si>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</si>
  <si>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</si>
  <si>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</si>
  <si>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</si>
  <si>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</si>
  <si>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</si>
  <si>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</si>
  <si>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</si>
  <si>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</si>
  <si>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</si>
  <si>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</si>
  <si>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</si>
  <si>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</si>
  <si>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</si>
  <si>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</si>
  <si>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</si>
  <si>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</si>
  <si>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</si>
  <si>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</si>
  <si>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</si>
  <si>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</si>
  <si>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</si>
  <si>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</si>
  <si>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</si>
  <si>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</si>
  <si>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</si>
  <si>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</si>
  <si>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</si>
  <si>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</si>
  <si>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</si>
  <si>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</si>
  <si>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</si>
  <si>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</si>
  <si>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</si>
  <si>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</si>
  <si>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</si>
  <si>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</si>
  <si>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</si>
  <si>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</si>
  <si>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</si>
  <si>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</si>
  <si>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</si>
  <si>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</si>
  <si>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</si>
  <si>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</si>
  <si>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</si>
  <si>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</si>
  <si>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</si>
  <si>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</si>
  <si>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</si>
  <si>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</si>
  <si>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</si>
  <si>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</si>
  <si>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</si>
  <si>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</si>
  <si>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</si>
  <si>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</si>
  <si>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</si>
  <si>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</si>
  <si>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</si>
  <si>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</si>
  <si>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</si>
  <si>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</si>
  <si>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</si>
  <si>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</si>
  <si>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</si>
  <si>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</si>
  <si>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</si>
  <si>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</si>
  <si>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</si>
  <si>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</si>
  <si>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</si>
  <si>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</si>
  <si>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</si>
  <si>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</si>
  <si>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</si>
  <si>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</si>
  <si>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</si>
  <si>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</si>
  <si>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</si>
  <si>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</si>
  <si>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</si>
  <si>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</si>
  <si>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</si>
  <si>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</si>
  <si>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</si>
  <si>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</si>
  <si>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</si>
  <si>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</si>
  <si>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</si>
  <si>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</si>
  <si>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</si>
  <si>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</si>
  <si>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</si>
  <si>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</si>
  <si>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</si>
  <si>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</si>
  <si>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</si>
  <si>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</si>
  <si>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</si>
  <si>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</si>
  <si>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</si>
  <si>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</si>
  <si>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</si>
  <si>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</si>
  <si>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</si>
  <si>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</si>
  <si>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</si>
  <si>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</si>
  <si>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</si>
  <si>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</si>
  <si>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</si>
  <si>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</si>
  <si>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</si>
  <si>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</si>
  <si>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</si>
  <si>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</si>
  <si>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</si>
  <si>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</si>
  <si>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</si>
  <si>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</si>
  <si>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</si>
  <si>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</si>
  <si>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</si>
  <si>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</si>
  <si>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</si>
  <si>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</si>
  <si>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</si>
  <si>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</si>
  <si>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</si>
  <si>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</si>
  <si>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</si>
  <si>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</si>
  <si>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</si>
  <si>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</si>
  <si>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</si>
  <si>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</si>
  <si>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</si>
  <si>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</si>
  <si>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</si>
  <si>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</si>
  <si>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</si>
  <si>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</si>
  <si>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</si>
  <si>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</si>
  <si>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</si>
  <si>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</si>
  <si>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</si>
  <si>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</si>
  <si>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</si>
  <si>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</si>
  <si>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</si>
  <si>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</si>
  <si>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</si>
  <si>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</si>
  <si>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</si>
  <si>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</si>
  <si>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</si>
  <si>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</si>
  <si>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</si>
  <si>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</si>
  <si>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</si>
  <si>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</si>
  <si>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</si>
  <si>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</si>
  <si>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</si>
  <si>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</si>
  <si>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</si>
  <si>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</si>
  <si>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</si>
  <si>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</si>
  <si>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</si>
  <si>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</si>
  <si>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</si>
  <si>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</si>
  <si>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</si>
  <si>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</si>
  <si>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</si>
  <si>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</si>
  <si>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</si>
  <si>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</si>
  <si>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</si>
  <si>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</si>
  <si>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</si>
  <si>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</si>
  <si>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</si>
  <si>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</si>
  <si>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</si>
  <si>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</si>
  <si>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</si>
  <si>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</si>
  <si>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</si>
  <si>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</si>
  <si>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</si>
  <si>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</si>
  <si>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</si>
  <si>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</si>
  <si>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</si>
  <si>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</si>
  <si>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</si>
  <si>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</si>
  <si>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</si>
  <si>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</si>
  <si>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</si>
  <si>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</si>
  <si>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</si>
  <si>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</si>
  <si>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</si>
  <si>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</si>
  <si>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</si>
  <si>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</si>
  <si>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</si>
  <si>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</si>
  <si>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</si>
  <si>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</si>
  <si>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</si>
  <si>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</si>
  <si>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</si>
  <si>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</si>
  <si>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</si>
  <si>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</si>
  <si>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</si>
  <si>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</si>
  <si>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</si>
  <si>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</si>
  <si>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</si>
  <si>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</si>
  <si>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</si>
  <si>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</si>
  <si>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</si>
  <si>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</si>
  <si>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</si>
  <si>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</si>
  <si>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</si>
  <si>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</si>
  <si>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</si>
  <si>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</si>
  <si>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</si>
  <si>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</si>
  <si>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</si>
  <si>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</si>
  <si>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</si>
  <si>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</si>
  <si>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</si>
  <si>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</si>
  <si>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</si>
  <si>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</si>
  <si>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</si>
  <si>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</si>
  <si>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</si>
  <si>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</si>
  <si>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</si>
  <si>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</si>
  <si>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</si>
  <si>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</si>
  <si>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</si>
  <si>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</si>
  <si>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</si>
  <si>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</si>
  <si>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</si>
  <si>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</si>
  <si>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</si>
  <si>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</si>
  <si>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</si>
  <si>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</si>
  <si>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</si>
  <si>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</si>
  <si>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</si>
  <si>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</si>
  <si>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</si>
  <si>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</si>
  <si>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</si>
  <si>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</si>
  <si>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</si>
  <si>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</si>
  <si>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</si>
  <si>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</si>
  <si>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</si>
  <si>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</si>
  <si>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</si>
  <si>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</si>
  <si>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</si>
  <si>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</si>
  <si>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</si>
  <si>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</si>
  <si>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</si>
  <si>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</si>
  <si>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</si>
  <si>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</si>
  <si>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</si>
  <si>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</si>
  <si>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</si>
  <si>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</si>
  <si>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</si>
  <si>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</si>
  <si>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</si>
  <si>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</si>
  <si>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</si>
  <si>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</si>
  <si>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</si>
  <si>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</si>
  <si>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</si>
  <si>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</si>
  <si>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</si>
  <si>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</si>
  <si>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</si>
  <si>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</si>
  <si>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</si>
  <si>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</si>
  <si>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</si>
  <si>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</si>
  <si>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</si>
  <si>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</si>
  <si>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</si>
  <si>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</si>
  <si>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</si>
  <si>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</si>
  <si>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</si>
  <si>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</si>
  <si>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</si>
  <si>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</si>
  <si>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</si>
  <si>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</si>
  <si>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</si>
  <si>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</si>
  <si>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</si>
  <si>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</si>
  <si>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</si>
  <si>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</si>
  <si>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</si>
  <si>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</si>
  <si>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</si>
  <si>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</si>
  <si>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</si>
  <si>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</si>
  <si>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</si>
  <si>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</si>
  <si>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</si>
  <si>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</si>
  <si>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</si>
  <si>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</si>
  <si>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</si>
  <si>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</si>
  <si>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</si>
  <si>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</si>
  <si>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</si>
  <si>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</si>
  <si>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</si>
  <si>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</si>
  <si>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</si>
  <si>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</si>
  <si>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</si>
  <si>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</si>
  <si>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</si>
  <si>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</si>
  <si>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</si>
  <si>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</si>
  <si>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</si>
  <si>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</si>
  <si>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</si>
  <si>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</si>
  <si>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</si>
  <si>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</si>
  <si>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</si>
  <si>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</si>
  <si>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</si>
  <si>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</si>
  <si>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</si>
  <si>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</si>
  <si>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</si>
  <si>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</si>
  <si>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</si>
  <si>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</si>
  <si>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</si>
  <si>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</si>
  <si>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</si>
  <si>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</si>
  <si>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</si>
  <si>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</si>
  <si>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</si>
  <si>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</si>
  <si>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</si>
  <si>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</si>
  <si>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</si>
  <si>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</si>
  <si>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</si>
  <si>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</si>
  <si>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</si>
  <si>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</si>
  <si>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</si>
  <si>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</si>
  <si>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</si>
  <si>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</si>
  <si>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</si>
  <si>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</si>
  <si>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</si>
  <si>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</si>
  <si>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</si>
  <si>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</si>
  <si>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</si>
  <si>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</si>
  <si>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</si>
  <si>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</si>
  <si>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</si>
  <si>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</si>
  <si>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</si>
  <si>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</si>
  <si>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</si>
  <si>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</si>
  <si>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</si>
  <si>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</si>
  <si>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</si>
  <si>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</si>
  <si>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</si>
  <si>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</si>
  <si>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</si>
  <si>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</si>
  <si>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</si>
  <si>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</si>
  <si>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</si>
  <si>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</si>
  <si>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</si>
  <si>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</si>
  <si>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</si>
  <si>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</si>
  <si>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</si>
  <si>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</si>
  <si>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</si>
  <si>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</si>
  <si>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</si>
  <si>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</si>
  <si>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</si>
  <si>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</si>
  <si>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</si>
  <si>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</si>
  <si>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</si>
  <si>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</si>
  <si>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</si>
  <si>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</si>
  <si>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</si>
  <si>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</si>
  <si>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</si>
  <si>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</si>
  <si>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</si>
  <si>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</si>
  <si>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</si>
  <si>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</si>
  <si>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</si>
  <si>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</si>
  <si>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</si>
  <si>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</si>
  <si>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</si>
  <si>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</si>
  <si>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</si>
  <si>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</si>
  <si>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</si>
  <si>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</si>
  <si>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</si>
  <si>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</si>
  <si>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</si>
  <si>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</si>
  <si>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</si>
  <si>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</si>
  <si>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</si>
  <si>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</si>
  <si>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</si>
  <si>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</si>
  <si>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</si>
  <si>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</si>
  <si>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</si>
  <si>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</si>
  <si>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</si>
  <si>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</si>
  <si>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</si>
  <si>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</si>
  <si>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</si>
  <si>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</si>
  <si>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</si>
  <si>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</si>
  <si>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</si>
  <si>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</si>
  <si>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</si>
  <si>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</si>
  <si>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</si>
  <si>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</si>
  <si>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</si>
  <si>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</si>
  <si>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</si>
  <si>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</si>
  <si>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</si>
  <si>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</si>
  <si>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</si>
  <si>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</si>
  <si>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</si>
  <si>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</si>
  <si>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</si>
  <si>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</si>
  <si>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</si>
  <si>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</si>
  <si>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</si>
  <si>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</si>
  <si>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</si>
  <si>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</si>
  <si>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</si>
  <si>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</si>
  <si>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</si>
  <si>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</si>
  <si>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</si>
  <si>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</si>
  <si>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</si>
  <si>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</si>
  <si>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</si>
  <si>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</si>
  <si>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</si>
  <si>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</si>
  <si>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</si>
  <si>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</si>
  <si>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</si>
  <si>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</si>
  <si>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</si>
  <si>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</si>
  <si>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</si>
  <si>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</si>
  <si>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</si>
  <si>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</si>
  <si>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</si>
  <si>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</si>
  <si>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</si>
  <si>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</si>
  <si>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</si>
  <si>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</si>
  <si>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</si>
  <si>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</si>
  <si>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</si>
  <si>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</si>
  <si>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</si>
  <si>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</si>
  <si>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</si>
  <si>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</si>
  <si>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</si>
  <si>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</si>
  <si>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</si>
  <si>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</si>
  <si>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</si>
  <si>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</si>
  <si>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</si>
  <si>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</si>
  <si>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</si>
  <si>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</si>
  <si>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</si>
  <si>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</si>
  <si>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</si>
  <si>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</si>
  <si>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</si>
  <si>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</si>
  <si>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</si>
  <si>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</si>
  <si>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</si>
  <si>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</si>
  <si>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</si>
  <si>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</si>
  <si>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</si>
  <si>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</si>
  <si>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</si>
  <si>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</si>
  <si>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</si>
  <si>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</si>
  <si>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</si>
  <si>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</si>
  <si>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</si>
  <si>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</si>
  <si>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</si>
  <si>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</si>
  <si>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</si>
  <si>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</si>
  <si>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</si>
  <si>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</si>
  <si>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</si>
  <si>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</si>
  <si>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</si>
  <si>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</si>
  <si>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</si>
  <si>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</si>
  <si>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</si>
  <si>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</si>
  <si>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</si>
  <si>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</si>
  <si>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</si>
  <si>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</si>
  <si>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</si>
  <si>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</si>
  <si>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</si>
  <si>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</si>
  <si>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</si>
  <si>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</si>
  <si>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</si>
  <si>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</si>
  <si>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</si>
  <si>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</si>
  <si>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</si>
  <si>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</si>
  <si>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</si>
  <si>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</si>
  <si>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</si>
  <si>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</si>
  <si>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</si>
  <si>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</si>
  <si>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</si>
  <si>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</si>
  <si>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</si>
  <si>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</si>
  <si>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</si>
  <si>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</si>
  <si>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</si>
  <si>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</si>
  <si>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</si>
  <si>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</si>
  <si>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</si>
  <si>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</si>
  <si>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</si>
  <si>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</si>
  <si>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</si>
  <si>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</si>
  <si>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</si>
  <si>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</si>
  <si>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</si>
  <si>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</si>
  <si>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</si>
  <si>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</si>
  <si>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</si>
  <si>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</si>
  <si>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</si>
  <si>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</si>
  <si>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</si>
  <si>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</si>
  <si>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</si>
  <si>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</si>
  <si>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</si>
  <si>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</si>
  <si>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</si>
  <si>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</si>
  <si>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</si>
  <si>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</si>
  <si>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</si>
  <si>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</si>
  <si>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</si>
  <si>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</si>
  <si>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</si>
  <si>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</si>
  <si>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</si>
  <si>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</si>
  <si>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</si>
  <si>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</si>
  <si>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</si>
  <si>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</si>
  <si>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</si>
  <si>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</si>
  <si>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</si>
  <si>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</si>
  <si>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</si>
  <si>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</si>
  <si>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</si>
  <si>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</si>
  <si>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</si>
  <si>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</si>
  <si>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</si>
  <si>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</si>
  <si>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</si>
  <si>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</si>
  <si>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</si>
  <si>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</si>
  <si>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</si>
  <si>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</si>
  <si>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</si>
  <si>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</si>
  <si>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</si>
  <si>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</si>
  <si>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</si>
  <si>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</si>
  <si>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</si>
  <si>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</si>
  <si>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</si>
  <si>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</si>
  <si>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</si>
  <si>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</si>
  <si>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</si>
  <si>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</si>
  <si>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</si>
  <si>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</si>
  <si>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</si>
  <si>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</si>
  <si>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</si>
  <si>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</si>
  <si>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</si>
  <si>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</si>
  <si>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</si>
  <si>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</si>
  <si>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</si>
  <si>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</si>
  <si>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</si>
  <si>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</si>
  <si>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</si>
  <si>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</si>
  <si>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</si>
  <si>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</si>
  <si>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</si>
  <si>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</si>
  <si>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</si>
  <si>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</si>
  <si>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</si>
  <si>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</si>
  <si>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</si>
  <si>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</si>
  <si>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</si>
  <si>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</si>
  <si>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</si>
  <si>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</si>
  <si>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</si>
  <si>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</si>
  <si>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</si>
  <si>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</si>
  <si>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</si>
  <si>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</si>
  <si>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</si>
  <si>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</si>
  <si>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</si>
  <si>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</si>
  <si>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</si>
  <si>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</si>
  <si>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</si>
  <si>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</si>
  <si>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</si>
  <si>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</si>
  <si>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</si>
  <si>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</si>
  <si>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</si>
  <si>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</si>
  <si>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</si>
  <si>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</si>
  <si>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</si>
  <si>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</si>
  <si>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</si>
  <si>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</si>
  <si>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</si>
  <si>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</si>
  <si>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</si>
  <si>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</si>
  <si>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</si>
  <si>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</si>
  <si>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</si>
  <si>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</si>
  <si>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</si>
  <si>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</si>
  <si>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</si>
  <si>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</si>
  <si>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</si>
  <si>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</si>
  <si>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</si>
  <si>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</si>
  <si>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</si>
  <si>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</si>
  <si>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</si>
  <si>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</si>
  <si>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</si>
  <si>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</si>
  <si>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</si>
  <si>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</si>
  <si>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</si>
  <si>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</si>
  <si>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</si>
  <si>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</si>
  <si>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</si>
  <si>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</si>
  <si>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</si>
  <si>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</si>
  <si>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</si>
  <si>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</si>
  <si>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</si>
  <si>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</si>
  <si>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</si>
  <si>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</si>
  <si>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</si>
  <si>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</si>
  <si>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</si>
  <si>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</si>
  <si>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</si>
  <si>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</si>
  <si>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</si>
  <si>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</si>
  <si>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</si>
  <si>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</si>
  <si>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</si>
  <si>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</si>
  <si>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</si>
  <si>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</si>
  <si>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</si>
  <si>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</si>
  <si>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</si>
  <si>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</si>
  <si>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</si>
  <si>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</si>
  <si>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</si>
  <si>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</si>
  <si>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</si>
  <si>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</si>
  <si>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</si>
  <si>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</si>
  <si>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</si>
  <si>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</si>
  <si>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</si>
  <si>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</si>
  <si>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</si>
  <si>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</si>
  <si>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</si>
  <si>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</si>
  <si>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</si>
  <si>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</si>
  <si>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</si>
  <si>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</si>
  <si>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</si>
  <si>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</si>
  <si>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</si>
  <si>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</si>
  <si>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</si>
  <si>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</si>
  <si>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</si>
  <si>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</si>
  <si>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</si>
  <si>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</si>
  <si>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</si>
  <si>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</si>
  <si>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</si>
  <si>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</si>
  <si>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</si>
  <si>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</si>
  <si>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</si>
  <si>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</si>
  <si>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</si>
  <si>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</si>
  <si>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</si>
  <si>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</si>
  <si>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</si>
  <si>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</si>
  <si>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</si>
  <si>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</si>
  <si>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</si>
  <si>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</si>
  <si>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</si>
  <si>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</si>
  <si>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</si>
  <si>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</si>
  <si>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</si>
  <si>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</si>
  <si>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</si>
  <si>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</si>
  <si>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</si>
  <si>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</si>
  <si>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</si>
  <si>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</si>
  <si>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</si>
  <si>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</si>
  <si>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</si>
  <si>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</si>
  <si>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</si>
  <si>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</si>
  <si>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</si>
  <si>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</si>
  <si>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</si>
  <si>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</si>
  <si>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</si>
  <si>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</si>
  <si>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</si>
  <si>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</si>
  <si>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</si>
  <si>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</si>
  <si>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</si>
  <si>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</si>
  <si>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</si>
  <si>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</si>
  <si>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</si>
  <si>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</si>
  <si>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</si>
  <si>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</si>
  <si>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</si>
  <si>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</si>
  <si>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</si>
  <si>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</si>
  <si>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</si>
  <si>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</si>
  <si>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</si>
  <si>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</si>
  <si>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</si>
  <si>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</si>
  <si>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</si>
  <si>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</si>
  <si>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</si>
  <si>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</si>
  <si>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</si>
  <si>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</si>
  <si>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</si>
  <si>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</si>
  <si>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</si>
  <si>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</si>
  <si>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</si>
  <si>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</si>
  <si>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</si>
  <si>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</si>
  <si>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</si>
  <si>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</si>
  <si>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</si>
  <si>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</si>
  <si>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</si>
  <si>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</si>
  <si>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</si>
  <si>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</si>
  <si>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</si>
  <si>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</si>
  <si>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</si>
  <si>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</si>
  <si>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</si>
  <si>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</si>
  <si>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</si>
  <si>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</si>
  <si>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</si>
  <si>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</si>
  <si>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</si>
  <si>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</si>
  <si>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</si>
  <si>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</si>
  <si>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</si>
  <si>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</si>
  <si>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</si>
  <si>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</si>
  <si>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</si>
  <si>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</si>
  <si>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</si>
  <si>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</si>
  <si>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</si>
  <si>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</si>
  <si>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</si>
  <si>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</si>
  <si>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</si>
  <si>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</si>
  <si>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</si>
  <si>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</si>
  <si>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</si>
  <si>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</si>
  <si>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</si>
  <si>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</si>
  <si>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</si>
  <si>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</si>
  <si>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</si>
  <si>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</si>
  <si>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</si>
  <si>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</si>
  <si>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</si>
  <si>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</si>
  <si>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</si>
  <si>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</si>
  <si>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</si>
  <si>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</si>
  <si>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</si>
  <si>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</si>
  <si>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</si>
  <si>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</si>
  <si>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</si>
  <si>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</si>
  <si>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</si>
  <si>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</si>
  <si>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</si>
  <si>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</si>
  <si>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</si>
  <si>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</si>
  <si>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</si>
  <si>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</si>
  <si>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</si>
  <si>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</si>
  <si>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</si>
  <si>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</si>
  <si>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</si>
  <si>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</si>
  <si>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</si>
  <si>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</si>
  <si>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</si>
  <si>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</si>
  <si>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</si>
  <si>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</si>
  <si>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</si>
  <si>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</si>
  <si>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</si>
  <si>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</si>
  <si>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</si>
  <si>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</si>
  <si>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</si>
  <si>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</si>
  <si>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</si>
  <si>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</si>
  <si>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</si>
  <si>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</si>
  <si>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</si>
  <si>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</si>
  <si>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</si>
  <si>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</si>
  <si>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</si>
  <si>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</si>
  <si>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</si>
  <si>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</si>
  <si>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</si>
  <si>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</si>
  <si>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</si>
  <si>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</si>
  <si>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</si>
  <si>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</si>
  <si>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</si>
  <si>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</si>
  <si>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</si>
  <si>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</si>
  <si>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</si>
  <si>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</si>
  <si>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</si>
  <si>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</si>
  <si>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</si>
  <si>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</si>
  <si>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</si>
  <si>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</si>
  <si>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</si>
  <si>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</si>
  <si>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</si>
  <si>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</si>
  <si>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</si>
  <si>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</si>
  <si>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</si>
  <si>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</si>
  <si>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</si>
  <si>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</si>
  <si>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</si>
  <si>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</si>
  <si>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</si>
  <si>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</si>
  <si>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</si>
  <si>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</si>
  <si>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</si>
  <si>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</si>
  <si>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</si>
  <si>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</si>
  <si>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</si>
  <si>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</si>
  <si>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</si>
  <si>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</si>
  <si>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</si>
  <si>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</si>
  <si>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</si>
  <si>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</si>
  <si>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</si>
  <si>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</si>
  <si>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</si>
  <si>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</si>
  <si>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</si>
  <si>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</si>
  <si>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</si>
  <si>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</si>
  <si>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</si>
  <si>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</si>
  <si>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</si>
  <si>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</si>
  <si>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</si>
  <si>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</si>
  <si>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</si>
  <si>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</si>
  <si>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</si>
  <si>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</si>
  <si>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</si>
  <si>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</si>
  <si>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</si>
  <si>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</si>
  <si>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</si>
  <si>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</si>
  <si>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</si>
  <si>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</si>
  <si>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</si>
  <si>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</si>
  <si>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</si>
  <si>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</si>
  <si>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</si>
  <si>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</si>
  <si>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</si>
  <si>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</si>
  <si>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</si>
  <si>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</si>
  <si>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</si>
  <si>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</si>
  <si>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</si>
  <si>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</si>
  <si>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</si>
  <si>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</si>
  <si>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</si>
  <si>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</si>
  <si>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</si>
  <si>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</si>
  <si>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</si>
  <si>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</si>
  <si>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</si>
  <si>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</si>
  <si>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</si>
  <si>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</si>
  <si>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</si>
  <si>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</si>
  <si>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</si>
  <si>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</si>
  <si>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</si>
  <si>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</si>
  <si>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</si>
  <si>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</si>
  <si>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</si>
  <si>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</si>
  <si>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</si>
  <si>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</si>
  <si>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</si>
  <si>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</si>
  <si>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</si>
  <si>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</si>
  <si>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</si>
  <si>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</si>
  <si>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</si>
  <si>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</si>
  <si>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</si>
  <si>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</si>
  <si>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</si>
  <si>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</si>
  <si>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</si>
  <si>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</si>
  <si>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</si>
  <si>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</si>
  <si>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</si>
  <si>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</si>
  <si>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</si>
  <si>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</si>
  <si>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</si>
  <si>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</si>
  <si>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</si>
  <si>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</si>
  <si>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</si>
  <si>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</si>
  <si>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</si>
  <si>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</si>
  <si>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</si>
  <si>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</si>
  <si>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</si>
  <si>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</si>
  <si>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</si>
  <si>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</si>
  <si>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</si>
  <si>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</si>
  <si>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</si>
  <si>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</si>
  <si>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</si>
  <si>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</si>
  <si>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</si>
  <si>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</si>
  <si>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</si>
  <si>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</si>
  <si>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</si>
  <si>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</si>
  <si>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</si>
  <si>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</si>
  <si>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</si>
  <si>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</si>
  <si>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</si>
  <si>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</si>
  <si>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</si>
  <si>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</si>
  <si>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</si>
  <si>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</si>
  <si>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</si>
  <si>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</si>
  <si>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</si>
  <si>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</si>
  <si>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</si>
  <si>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</si>
  <si>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</si>
  <si>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</si>
  <si>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</si>
  <si>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</si>
  <si>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</si>
  <si>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</si>
  <si>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</si>
  <si>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</si>
  <si>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</si>
  <si>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</si>
  <si>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</si>
  <si>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</si>
  <si>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</si>
  <si>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</si>
  <si>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</si>
  <si>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</si>
  <si>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</si>
  <si>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</si>
  <si>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</si>
  <si>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</si>
  <si>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</si>
  <si>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</si>
  <si>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</si>
  <si>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</si>
  <si>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</si>
  <si>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</si>
  <si>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</si>
  <si>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</si>
  <si>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</si>
  <si>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</si>
  <si>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</si>
  <si>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</si>
  <si>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</si>
  <si>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</si>
  <si>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</si>
  <si>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</si>
  <si>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</si>
  <si>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</si>
  <si>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</si>
  <si>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</si>
  <si>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</si>
  <si>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</si>
  <si>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</si>
  <si>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</si>
  <si>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</si>
  <si>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</si>
  <si>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</si>
  <si>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</si>
  <si>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</si>
  <si>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</si>
  <si>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</si>
  <si>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</si>
  <si>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</si>
  <si>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</si>
  <si>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</si>
  <si>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</si>
  <si>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</si>
  <si>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</si>
  <si>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</si>
  <si>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</si>
  <si>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</si>
  <si>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</si>
  <si>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</si>
  <si>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</si>
  <si>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</si>
  <si>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</si>
  <si>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</si>
  <si>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</si>
  <si>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</si>
  <si>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</si>
  <si>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</si>
  <si>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</si>
  <si>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</si>
  <si>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</si>
  <si>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</si>
  <si>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</si>
  <si>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</si>
  <si>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</si>
  <si>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</si>
  <si>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</si>
  <si>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</si>
  <si>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</si>
  <si>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</si>
  <si>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</si>
  <si>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</si>
  <si>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</si>
  <si>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</si>
  <si>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</si>
  <si>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</si>
  <si>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</si>
  <si>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</si>
  <si>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</si>
  <si>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</si>
  <si>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</si>
  <si>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</si>
  <si>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</si>
  <si>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</si>
  <si>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</si>
  <si>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</si>
  <si>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</si>
  <si>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</si>
  <si>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</si>
  <si>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</si>
  <si>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</si>
  <si>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</si>
  <si>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</si>
  <si>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</si>
  <si>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</si>
  <si>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</si>
  <si>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</si>
  <si>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</si>
  <si>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</si>
  <si>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</si>
  <si>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</si>
  <si>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</si>
  <si>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</si>
  <si>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</si>
  <si>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</si>
  <si>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</si>
  <si>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</si>
  <si>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</si>
  <si>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</si>
  <si>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</si>
  <si>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</si>
  <si>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</si>
  <si>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</si>
  <si>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</si>
  <si>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</si>
  <si>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</si>
  <si>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</si>
  <si>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</si>
  <si>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</si>
  <si>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</si>
  <si>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</si>
  <si>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</si>
  <si>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</si>
  <si>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</si>
  <si>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</si>
  <si>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</si>
  <si>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</si>
  <si>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</si>
  <si>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</si>
  <si>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</si>
  <si>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</si>
  <si>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</si>
  <si>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</si>
  <si>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</si>
  <si>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</si>
  <si>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</si>
  <si>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</si>
  <si>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</si>
  <si>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</si>
  <si>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</si>
  <si>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</si>
  <si>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</si>
  <si>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</si>
  <si>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</si>
  <si>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</si>
  <si>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</si>
  <si>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</si>
  <si>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</si>
  <si>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</si>
  <si>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</si>
  <si>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</si>
  <si>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</si>
  <si>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</si>
  <si>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</si>
  <si>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</si>
  <si>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</si>
  <si>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</si>
  <si>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</si>
  <si>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</si>
  <si>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</si>
  <si>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</si>
  <si>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</si>
  <si>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</si>
  <si>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</si>
  <si>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</si>
  <si>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</si>
  <si>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</si>
  <si>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</si>
  <si>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</si>
  <si>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</si>
  <si>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</si>
  <si>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</si>
  <si>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</si>
  <si>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</si>
  <si>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</si>
  <si>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</si>
  <si>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</si>
  <si>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</si>
  <si>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</si>
  <si>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</si>
  <si>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</si>
  <si>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</si>
  <si>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</si>
  <si>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</si>
  <si>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</si>
  <si>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</si>
  <si>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</si>
  <si>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</si>
  <si>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</si>
  <si>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</si>
  <si>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</si>
  <si>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</si>
  <si>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</si>
  <si>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</si>
  <si>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</si>
  <si>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</si>
  <si>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</si>
  <si>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</si>
  <si>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</si>
  <si>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</si>
  <si>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</si>
  <si>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</si>
  <si>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</si>
  <si>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</si>
  <si>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</si>
  <si>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</si>
  <si>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</si>
  <si>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</si>
  <si>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</si>
  <si>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</si>
  <si>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</si>
  <si>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</si>
  <si>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</si>
  <si>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</si>
  <si>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</si>
  <si>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</si>
  <si>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</si>
  <si>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</si>
  <si>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</si>
  <si>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</si>
  <si>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</si>
  <si>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</si>
  <si>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</si>
  <si>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</si>
  <si>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</si>
  <si>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</si>
  <si>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</si>
  <si>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</si>
  <si>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</si>
  <si>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</si>
  <si>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</si>
  <si>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</si>
  <si>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</si>
  <si>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</si>
  <si>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</si>
  <si>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</si>
  <si>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</si>
  <si>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</si>
  <si>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</si>
  <si>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</si>
  <si>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</si>
  <si>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</si>
  <si>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</si>
  <si>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</si>
  <si>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</si>
  <si>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</si>
  <si>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</si>
  <si>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</si>
  <si>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</si>
  <si>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</si>
  <si>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</si>
  <si>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</si>
  <si>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</si>
  <si>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</si>
  <si>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</si>
  <si>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</si>
  <si>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</si>
  <si>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</si>
  <si>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</si>
  <si>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</si>
  <si>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</si>
  <si>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</si>
  <si>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</si>
  <si>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</si>
  <si>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</si>
  <si>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</si>
  <si>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</si>
  <si>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</si>
  <si>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</si>
  <si>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</si>
  <si>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</si>
  <si>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</si>
  <si>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</si>
  <si>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</si>
  <si>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</si>
  <si>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</si>
  <si>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</si>
  <si>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</si>
  <si>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</si>
  <si>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</si>
  <si>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</si>
  <si>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</si>
  <si>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</si>
  <si>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</si>
  <si>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</si>
  <si>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</si>
  <si>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</si>
  <si>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</si>
  <si>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</si>
  <si>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</si>
  <si>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</si>
  <si>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</si>
  <si>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</si>
  <si>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</si>
  <si>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</si>
  <si>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</si>
  <si>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</si>
  <si>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</si>
  <si>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</si>
  <si>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</si>
  <si>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</si>
  <si>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</si>
  <si>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</si>
  <si>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</si>
  <si>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</si>
  <si>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</si>
  <si>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</si>
  <si>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</si>
  <si>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</si>
  <si>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</si>
  <si>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</si>
  <si>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</si>
  <si>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</si>
  <si>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</si>
  <si>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</si>
  <si>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</si>
  <si>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</si>
  <si>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</si>
  <si>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</si>
  <si>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</si>
  <si>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</si>
  <si>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</si>
  <si>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</si>
  <si>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</si>
  <si>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</si>
  <si>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</si>
  <si>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</si>
  <si>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</si>
  <si>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</si>
  <si>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</si>
  <si>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</si>
  <si>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</si>
  <si>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</si>
  <si>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</si>
  <si>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</si>
  <si>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</si>
  <si>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</si>
  <si>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</si>
  <si>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</si>
  <si>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</si>
  <si>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</si>
  <si>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</si>
  <si>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</si>
  <si>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</si>
  <si>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</si>
  <si>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</si>
  <si>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</si>
  <si>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</si>
  <si>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</si>
  <si>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</si>
  <si>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</si>
  <si>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</si>
  <si>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</si>
  <si>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</si>
  <si>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</si>
  <si>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</si>
  <si>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</si>
  <si>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</si>
  <si>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</si>
  <si>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</si>
  <si>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</si>
  <si>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</si>
  <si>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</si>
  <si>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</si>
  <si>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</si>
  <si>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</si>
  <si>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</si>
  <si>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</si>
  <si>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</si>
  <si>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</si>
  <si>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</si>
  <si>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</si>
  <si>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</si>
  <si>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</si>
  <si>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</si>
  <si>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</si>
  <si>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</si>
  <si>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</si>
  <si>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</si>
  <si>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</si>
  <si>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</si>
  <si>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</si>
  <si>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</si>
  <si>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</si>
  <si>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</si>
  <si>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</si>
  <si>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</si>
  <si>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</si>
  <si>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</si>
  <si>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</si>
  <si>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</si>
  <si>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</si>
  <si>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</si>
  <si>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</si>
  <si>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</si>
  <si>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</si>
  <si>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</si>
  <si>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</si>
  <si>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</si>
  <si>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</si>
  <si>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</si>
  <si>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</si>
  <si>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</si>
  <si>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</si>
  <si>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</si>
  <si>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</si>
  <si>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</si>
  <si>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</si>
  <si>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</si>
  <si>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</si>
  <si>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</si>
  <si>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</si>
  <si>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</si>
  <si>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</si>
  <si>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</si>
  <si>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</si>
  <si>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</si>
  <si>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</si>
  <si>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</si>
  <si>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</si>
  <si>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</si>
  <si>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</si>
  <si>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</si>
  <si>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</si>
  <si>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</si>
  <si>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</si>
  <si>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</si>
  <si>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</si>
  <si>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</si>
  <si>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</si>
  <si>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</si>
  <si>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</si>
  <si>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</si>
  <si>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</si>
  <si>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</si>
  <si>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</si>
  <si>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</si>
  <si>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</si>
  <si>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</si>
  <si>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</si>
  <si>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</si>
  <si>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</si>
  <si>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</si>
  <si>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</si>
  <si>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</si>
  <si>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</si>
  <si>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</si>
  <si>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</si>
  <si>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</si>
  <si>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</si>
  <si>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</si>
  <si>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</si>
  <si>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</si>
  <si>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</si>
  <si>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</si>
  <si>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</si>
  <si>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</si>
  <si>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</si>
  <si>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</si>
  <si>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</si>
  <si>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</si>
  <si>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</si>
  <si>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</si>
  <si>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</si>
  <si>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</si>
  <si>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</si>
  <si>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</si>
  <si>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</si>
  <si>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</si>
  <si>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</si>
  <si>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</si>
  <si>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</si>
  <si>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</si>
  <si>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</si>
  <si>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</si>
  <si>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</si>
  <si>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</si>
  <si>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</si>
  <si>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</si>
  <si>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</si>
  <si>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</si>
  <si>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</si>
  <si>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</si>
  <si>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</si>
  <si>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</si>
  <si>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</si>
  <si>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</si>
  <si>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</si>
  <si>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</si>
  <si>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</si>
  <si>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</si>
  <si>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</si>
  <si>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</si>
  <si>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</si>
  <si>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</si>
  <si>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</si>
  <si>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</si>
  <si>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</si>
  <si>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</si>
  <si>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</si>
  <si>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</si>
  <si>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</si>
  <si>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</si>
  <si>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</si>
  <si>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</si>
  <si>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</si>
  <si>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</si>
  <si>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</si>
  <si>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</si>
  <si>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</si>
  <si>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</si>
  <si>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</si>
  <si>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</si>
  <si>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</si>
  <si>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</si>
  <si>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</si>
  <si>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</si>
  <si>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</si>
  <si>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</si>
  <si>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</si>
  <si>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</si>
  <si>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</si>
  <si>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</si>
  <si>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</si>
  <si>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</si>
  <si>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</si>
  <si>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</si>
  <si>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</si>
  <si>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</si>
  <si>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</si>
  <si>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</si>
  <si>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</si>
  <si>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</si>
  <si>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</si>
  <si>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</si>
  <si>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</si>
  <si>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</si>
  <si>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</si>
  <si>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</si>
  <si>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</si>
  <si>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</si>
  <si>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</si>
  <si>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</si>
  <si>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</si>
  <si>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</si>
  <si>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</si>
  <si>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</si>
  <si>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</si>
  <si>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</si>
  <si>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</si>
  <si>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</si>
  <si>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</si>
  <si>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</si>
  <si>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</si>
  <si>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</si>
  <si>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</si>
  <si>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</si>
  <si>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</si>
  <si>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</si>
  <si>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</si>
  <si>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</si>
  <si>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</si>
  <si>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</si>
  <si>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</si>
  <si>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</si>
  <si>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</si>
  <si>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</si>
  <si>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</si>
  <si>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</si>
  <si>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</si>
  <si>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</si>
  <si>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</si>
  <si>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</si>
  <si>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</si>
  <si>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</si>
  <si>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</si>
  <si>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</si>
  <si>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</si>
  <si>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</si>
  <si>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</si>
  <si>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</si>
  <si>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</si>
  <si>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</si>
  <si>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</si>
  <si>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</si>
  <si>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</si>
  <si>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</si>
  <si>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</si>
  <si>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</si>
  <si>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</si>
  <si>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</si>
  <si>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</si>
  <si>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</si>
  <si>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</si>
  <si>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</si>
  <si>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</si>
  <si>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</si>
  <si>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</si>
  <si>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</si>
  <si>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</si>
  <si>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</si>
  <si>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</si>
  <si>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</si>
  <si>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</si>
  <si>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</si>
  <si>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</si>
  <si>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</si>
  <si>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</si>
  <si>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</si>
  <si>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</si>
  <si>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</si>
  <si>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</si>
  <si>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</si>
  <si>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</si>
  <si>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</si>
  <si>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</si>
  <si>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</si>
  <si>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</si>
  <si>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</si>
  <si>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</si>
  <si>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</si>
  <si>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</si>
  <si>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</si>
  <si>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</si>
  <si>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</si>
  <si>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</si>
  <si>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</si>
  <si>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</si>
  <si>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</si>
  <si>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</si>
  <si>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</si>
  <si>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</si>
  <si>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</si>
  <si>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</si>
  <si>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</si>
  <si>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</si>
  <si>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</si>
  <si>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</si>
  <si>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</si>
  <si>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</si>
  <si>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</si>
  <si>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</si>
  <si>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</si>
  <si>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</si>
  <si>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</si>
  <si>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</si>
  <si>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</si>
  <si>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</si>
  <si>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</si>
  <si>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</si>
  <si>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</si>
  <si>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</si>
  <si>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</si>
  <si>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</si>
  <si>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</si>
  <si>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</si>
  <si>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</si>
  <si>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</si>
  <si>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</si>
  <si>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</si>
  <si>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</si>
  <si>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</si>
  <si>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</si>
  <si>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</si>
  <si>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</si>
  <si>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</si>
  <si>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</si>
  <si>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</si>
  <si>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</si>
  <si>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</si>
  <si>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</si>
  <si>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</si>
  <si>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</si>
  <si>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</si>
  <si>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</si>
  <si>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</si>
  <si>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</si>
  <si>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</si>
  <si>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</si>
  <si>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</si>
  <si>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</si>
  <si>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</si>
  <si>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</si>
  <si>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</si>
  <si>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</si>
  <si>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</si>
  <si>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</si>
  <si>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</si>
  <si>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</si>
  <si>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</si>
  <si>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</si>
  <si>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</si>
  <si>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</si>
  <si>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</si>
  <si>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</si>
  <si>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</si>
  <si>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</si>
  <si>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</si>
  <si>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</si>
  <si>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</si>
  <si>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</si>
  <si>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</si>
  <si>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</si>
  <si>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</si>
  <si>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</si>
  <si>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</si>
  <si>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</si>
  <si>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</si>
  <si>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</si>
  <si>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</si>
  <si>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</si>
  <si>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</si>
  <si>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</si>
  <si>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</si>
  <si>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</si>
  <si>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</si>
  <si>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</si>
  <si>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</si>
  <si>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</si>
  <si>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</si>
  <si>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</si>
  <si>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</si>
  <si>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</si>
  <si>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</si>
  <si>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</si>
  <si>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</si>
  <si>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</si>
  <si>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</si>
  <si>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</si>
  <si>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</si>
  <si>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</si>
  <si>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</si>
  <si>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</si>
  <si>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</si>
  <si>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</si>
  <si>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</si>
  <si>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</si>
  <si>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</si>
  <si>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</si>
  <si>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</si>
  <si>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</si>
  <si>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</si>
  <si>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</si>
  <si>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</si>
  <si>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</si>
  <si>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</si>
  <si>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</si>
  <si>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</si>
  <si>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</si>
  <si>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</si>
  <si>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</si>
  <si>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</si>
  <si>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</si>
  <si>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</si>
  <si>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</si>
  <si>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</si>
  <si>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</si>
  <si>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</si>
  <si>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</si>
  <si>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</si>
  <si>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</si>
  <si>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</si>
  <si>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</si>
  <si>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</si>
  <si>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</si>
  <si>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</si>
  <si>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</si>
  <si>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</si>
  <si>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</si>
  <si>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</si>
  <si>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</si>
  <si>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</si>
  <si>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</si>
  <si>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</si>
  <si>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</si>
  <si>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</si>
  <si>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</si>
  <si>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</si>
  <si>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</si>
  <si>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</si>
  <si>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</si>
  <si>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</si>
  <si>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</si>
  <si>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</si>
  <si>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</si>
  <si>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</si>
  <si>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</si>
  <si>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</si>
  <si>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</si>
  <si>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</si>
  <si>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</si>
  <si>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</si>
  <si>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</si>
  <si>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</si>
  <si>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</si>
  <si>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</si>
  <si>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</si>
  <si>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</si>
  <si>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</si>
  <si>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</si>
  <si>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</si>
  <si>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</si>
  <si>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</si>
  <si>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</si>
  <si>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</si>
  <si>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</si>
  <si>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</si>
  <si>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</si>
  <si>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</si>
  <si>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</si>
  <si>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</si>
  <si>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</si>
  <si>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</si>
  <si>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</si>
  <si>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</si>
  <si>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</si>
  <si>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</si>
  <si>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</si>
  <si>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</si>
  <si>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</si>
  <si>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</si>
  <si>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</si>
  <si>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</si>
  <si>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</si>
  <si>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</si>
  <si>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</si>
  <si>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</si>
  <si>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</si>
  <si>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</si>
  <si>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</si>
  <si>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</si>
  <si>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</si>
  <si>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</si>
  <si>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</si>
  <si>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</si>
  <si>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</si>
  <si>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</si>
  <si>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</si>
  <si>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</si>
  <si>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</si>
  <si>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</si>
  <si>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</si>
  <si>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</si>
  <si>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</si>
  <si>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</si>
  <si>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</si>
  <si>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</si>
  <si>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</si>
  <si>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</si>
  <si>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</si>
  <si>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</si>
  <si>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</si>
  <si>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</si>
  <si>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</si>
  <si>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</si>
  <si>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</si>
  <si>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</si>
  <si>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</si>
  <si>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</si>
  <si>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</si>
  <si>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</si>
  <si>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</si>
  <si>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</si>
  <si>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</si>
  <si>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</si>
  <si>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</si>
  <si>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</si>
  <si>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</si>
  <si>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</si>
  <si>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</si>
  <si>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</si>
  <si>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</si>
  <si>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</si>
  <si>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</si>
  <si>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</si>
  <si>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</si>
  <si>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</si>
  <si>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</si>
  <si>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</si>
  <si>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</si>
  <si>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</si>
  <si>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</si>
  <si>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</si>
  <si>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</si>
  <si>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</si>
  <si>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</si>
  <si>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</si>
  <si>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</si>
  <si>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</si>
  <si>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</si>
  <si>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</si>
  <si>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</si>
  <si>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</si>
  <si>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</si>
  <si>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</si>
  <si>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</si>
  <si>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</si>
  <si>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</si>
  <si>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</si>
  <si>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</si>
  <si>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</si>
  <si>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</si>
  <si>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</si>
  <si>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</si>
  <si>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</si>
  <si>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</si>
  <si>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</si>
  <si>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</si>
  <si>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</si>
  <si>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</si>
  <si>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</si>
  <si>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</si>
  <si>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</si>
  <si>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</si>
  <si>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</si>
  <si>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</si>
  <si>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</si>
  <si>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</si>
  <si>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</si>
  <si>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</si>
  <si>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</si>
  <si>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</si>
  <si>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</si>
  <si>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</si>
  <si>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</si>
  <si>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</si>
  <si>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</si>
  <si>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</si>
  <si>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</si>
  <si>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</si>
  <si>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</si>
  <si>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</si>
  <si>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</si>
  <si>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</si>
  <si>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</si>
  <si>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</si>
  <si>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</si>
  <si>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</si>
  <si>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</si>
  <si>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</si>
  <si>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</si>
  <si>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</si>
  <si>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</si>
  <si>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</si>
  <si>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</si>
  <si>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</si>
  <si>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</si>
  <si>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</si>
  <si>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</si>
  <si>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</si>
  <si>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</si>
  <si>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</si>
  <si>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</si>
  <si>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</si>
  <si>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</si>
  <si>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</si>
  <si>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</si>
  <si>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</si>
  <si>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</si>
  <si>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</si>
  <si>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</si>
  <si>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</si>
  <si>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</si>
  <si>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</si>
  <si>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</si>
  <si>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</si>
  <si>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</si>
  <si>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</si>
  <si>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</si>
  <si>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</si>
  <si>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</si>
  <si>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</si>
  <si>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</si>
  <si>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</si>
  <si>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</si>
  <si>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</si>
  <si>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</si>
  <si>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</si>
  <si>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</si>
  <si>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</si>
  <si>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</si>
  <si>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</si>
  <si>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</si>
  <si>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</si>
  <si>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</si>
  <si>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</si>
  <si>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</si>
  <si>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</si>
  <si>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</si>
  <si>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</si>
  <si>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</si>
  <si>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</si>
  <si>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</si>
  <si>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</si>
  <si>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</si>
  <si>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</si>
  <si>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</si>
  <si>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</si>
  <si>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</si>
  <si>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</si>
  <si>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</si>
  <si>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</si>
  <si>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</si>
  <si>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</si>
  <si>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</si>
  <si>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</si>
  <si>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</si>
  <si>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</si>
  <si>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</si>
  <si>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</si>
  <si>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</si>
  <si>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</si>
  <si>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</si>
  <si>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</si>
  <si>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</si>
  <si>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</si>
  <si>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</si>
  <si>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</si>
  <si>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</si>
  <si>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</si>
  <si>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</si>
  <si>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</si>
  <si>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</si>
  <si>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</si>
  <si>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</si>
  <si>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</si>
  <si>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</si>
  <si>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</si>
  <si>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</si>
  <si>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</si>
  <si>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</si>
  <si>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</si>
  <si>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</si>
  <si>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</si>
  <si>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</si>
  <si>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</si>
  <si>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</si>
  <si>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</si>
  <si>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</si>
  <si>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</si>
  <si>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</si>
  <si>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</si>
  <si>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</si>
  <si>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</si>
  <si>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</si>
  <si>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</si>
  <si>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</si>
  <si>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</si>
  <si>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</si>
  <si>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</si>
  <si>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</si>
  <si>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</si>
  <si>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</si>
  <si>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</si>
  <si>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</si>
  <si>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</si>
  <si>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</si>
  <si>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</si>
  <si>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</si>
  <si>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</si>
  <si>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</si>
  <si>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</si>
  <si>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</si>
  <si>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</si>
  <si>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</si>
  <si>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</si>
  <si>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</si>
  <si>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</si>
  <si>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</si>
  <si>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</si>
  <si>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</si>
  <si>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</si>
  <si>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</si>
  <si>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</si>
  <si>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</si>
  <si>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</si>
  <si>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</si>
  <si>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</si>
  <si>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</si>
  <si>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</si>
  <si>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</si>
  <si>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</si>
  <si>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</si>
  <si>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</si>
  <si>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</si>
  <si>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</si>
  <si>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</si>
  <si>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</si>
  <si>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</si>
  <si>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</si>
  <si>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</si>
  <si>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</si>
  <si>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</si>
  <si>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</si>
  <si>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</si>
  <si>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</si>
  <si>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</si>
  <si>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</si>
  <si>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</si>
  <si>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</si>
  <si>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</si>
  <si>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</si>
  <si>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</si>
  <si>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</si>
  <si>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</si>
  <si>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</si>
  <si>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</si>
  <si>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</si>
  <si>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</si>
  <si>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</si>
  <si>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</si>
  <si>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</si>
  <si>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</si>
  <si>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</si>
  <si>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</si>
  <si>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</si>
  <si>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</si>
  <si>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</si>
  <si>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</si>
  <si>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</si>
  <si>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</si>
  <si>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</si>
  <si>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</si>
  <si>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</si>
  <si>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</si>
  <si>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</si>
  <si>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</si>
  <si>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</si>
  <si>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</si>
  <si>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</si>
  <si>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</si>
  <si>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</si>
  <si>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</si>
  <si>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</si>
  <si>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</si>
  <si>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</si>
  <si>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</si>
  <si>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</si>
  <si>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</si>
  <si>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</si>
  <si>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</si>
  <si>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</si>
  <si>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</si>
  <si>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</si>
  <si>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</si>
  <si>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</si>
  <si>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</si>
  <si>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</si>
  <si>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</si>
  <si>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</si>
  <si>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</si>
  <si>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</si>
  <si>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</si>
  <si>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</si>
  <si>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</si>
  <si>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</si>
  <si>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</si>
  <si>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</si>
  <si>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</si>
  <si>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</si>
  <si>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</si>
  <si>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</si>
  <si>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</si>
  <si>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</si>
  <si>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</si>
  <si>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</si>
  <si>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</si>
  <si>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</si>
  <si>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</si>
  <si>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</si>
  <si>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</si>
  <si>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</si>
  <si>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</si>
  <si>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</si>
  <si>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</si>
  <si>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</si>
  <si>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</si>
  <si>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</si>
  <si>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</si>
  <si>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</si>
  <si>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</si>
  <si>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</si>
  <si>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</si>
  <si>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</si>
  <si>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</si>
  <si>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</si>
  <si>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</si>
  <si>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</si>
  <si>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</si>
  <si>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</si>
  <si>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</si>
  <si>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</si>
  <si>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</si>
  <si>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</si>
  <si>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</si>
  <si>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</si>
  <si>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</si>
  <si>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</si>
  <si>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</si>
  <si>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</si>
  <si>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</si>
  <si>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</si>
  <si>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</si>
  <si>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</si>
  <si>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</si>
  <si>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</si>
  <si>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</si>
  <si>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</si>
  <si>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</si>
  <si>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</si>
  <si>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</si>
  <si>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</si>
  <si>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</si>
  <si>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</si>
  <si>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</si>
  <si>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</si>
  <si>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</si>
  <si>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</si>
  <si>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</si>
  <si>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</si>
  <si>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</si>
  <si>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</si>
  <si>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</si>
  <si>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</si>
  <si>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</si>
  <si>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</si>
  <si>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</si>
  <si>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</si>
  <si>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</si>
  <si>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</si>
  <si>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</si>
  <si>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</si>
  <si>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</si>
  <si>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</si>
  <si>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</si>
  <si>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</si>
  <si>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</si>
  <si>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</si>
  <si>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</si>
  <si>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</si>
  <si>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</si>
  <si>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</si>
  <si>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</si>
  <si>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</si>
  <si>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</si>
  <si>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</si>
  <si>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</si>
  <si>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</si>
  <si>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</si>
  <si>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</si>
  <si>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</si>
  <si>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</si>
  <si>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</si>
  <si>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</si>
  <si>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</si>
  <si>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</si>
  <si>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</si>
  <si>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</si>
  <si>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</si>
  <si>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</si>
  <si>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</si>
  <si>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</si>
  <si>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</si>
  <si>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</si>
  <si>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</si>
  <si>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</si>
  <si>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</si>
  <si>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</si>
  <si>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</si>
  <si>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</si>
  <si>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</si>
  <si>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</si>
  <si>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</si>
  <si>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</si>
  <si>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</si>
  <si>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</si>
  <si>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</si>
  <si>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</si>
  <si>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</si>
  <si>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</si>
  <si>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</si>
  <si>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</si>
  <si>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</si>
  <si>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</si>
  <si>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</si>
  <si>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</si>
  <si>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</si>
  <si>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</si>
  <si>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</si>
  <si>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</si>
  <si>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</si>
  <si>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</si>
  <si>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</si>
  <si>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</si>
  <si>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</si>
  <si>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</si>
  <si>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</si>
  <si>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</si>
  <si>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</si>
  <si>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</si>
  <si>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</si>
  <si>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</si>
  <si>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</si>
  <si>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</si>
  <si>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</si>
  <si>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</si>
  <si>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</si>
  <si>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</si>
  <si>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</si>
  <si>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</si>
  <si>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</si>
  <si>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</si>
  <si>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</si>
  <si>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</si>
  <si>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</si>
  <si>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</si>
  <si>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</si>
  <si>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</si>
  <si>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</si>
  <si>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</si>
  <si>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</si>
  <si>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</si>
  <si>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</si>
  <si>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</si>
  <si>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</si>
  <si>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</si>
  <si>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</si>
  <si>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</si>
  <si>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</si>
  <si>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</si>
  <si>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</si>
  <si>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</si>
  <si>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</si>
  <si>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</si>
  <si>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</si>
  <si>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</si>
  <si>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</si>
  <si>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</si>
  <si>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</si>
  <si>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</si>
  <si>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</si>
  <si>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</si>
  <si>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</si>
  <si>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</si>
  <si>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</si>
  <si>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</si>
  <si>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</si>
  <si>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</si>
  <si>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</si>
  <si>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</si>
  <si>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</si>
  <si>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</si>
  <si>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</si>
  <si>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</si>
  <si>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</si>
  <si>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</si>
  <si>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</si>
  <si>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</si>
  <si>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</si>
  <si>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</si>
  <si>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</si>
  <si>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</si>
  <si>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</si>
  <si>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</si>
  <si>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</si>
  <si>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</si>
  <si>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</si>
  <si>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</si>
  <si>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</si>
  <si>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</si>
  <si>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</si>
  <si>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</si>
  <si>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</si>
  <si>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</si>
  <si>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</si>
  <si>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</si>
  <si>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</si>
  <si>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</si>
  <si>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</si>
  <si>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</si>
  <si>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</si>
  <si>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</si>
  <si>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</si>
  <si>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</si>
  <si>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</si>
  <si>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</si>
  <si>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</si>
  <si>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</si>
  <si>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</si>
  <si>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</si>
  <si>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</si>
  <si>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</si>
  <si>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</si>
  <si>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</si>
  <si>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</si>
  <si>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</si>
  <si>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</si>
  <si>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</si>
  <si>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</si>
  <si>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</si>
  <si>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</si>
  <si>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</si>
  <si>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</si>
  <si>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</si>
  <si>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</si>
  <si>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</si>
  <si>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</si>
  <si>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</si>
  <si>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</si>
  <si>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</si>
  <si>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</si>
  <si>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</si>
  <si>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</si>
  <si>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</si>
  <si>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</si>
  <si>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</si>
  <si>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</si>
  <si>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</si>
  <si>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</si>
  <si>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</si>
  <si>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</si>
  <si>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</si>
  <si>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</si>
  <si>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</si>
  <si>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</si>
  <si>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</si>
  <si>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</si>
  <si>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</si>
  <si>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</si>
  <si>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</si>
  <si>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</si>
  <si>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</si>
  <si>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</si>
  <si>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</si>
  <si>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</si>
  <si>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</si>
  <si>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</si>
  <si>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</si>
  <si>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</si>
  <si>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</si>
  <si>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</si>
  <si>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</si>
  <si>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</si>
  <si>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</si>
  <si>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</si>
  <si>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</si>
  <si>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</si>
  <si>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</si>
  <si>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</si>
  <si>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</si>
  <si>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</si>
  <si>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</si>
  <si>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</si>
  <si>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</si>
  <si>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</si>
  <si>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</si>
  <si>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</si>
  <si>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</si>
  <si>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</si>
  <si>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</si>
  <si>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</si>
  <si>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</si>
  <si>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</si>
  <si>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</si>
  <si>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</si>
  <si>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</si>
  <si>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</si>
  <si>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</si>
  <si>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</si>
  <si>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</si>
  <si>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</si>
  <si>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</si>
  <si>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</si>
  <si>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</si>
  <si>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</si>
  <si>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</si>
  <si>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</si>
  <si>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</si>
  <si>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</si>
  <si>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</si>
  <si>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</si>
  <si>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</si>
  <si>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</si>
  <si>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</si>
  <si>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</si>
  <si>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</si>
  <si>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</si>
  <si>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</si>
  <si>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</si>
  <si>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</si>
  <si>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</si>
  <si>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</si>
  <si>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</si>
  <si>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</si>
  <si>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</si>
  <si>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</si>
  <si>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</si>
  <si>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</si>
  <si>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</si>
  <si>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</si>
  <si>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</si>
  <si>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</si>
  <si>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</si>
  <si>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</si>
  <si>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</si>
  <si>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</si>
  <si>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</si>
  <si>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</si>
  <si>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</si>
  <si>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</si>
  <si>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</si>
  <si>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</si>
  <si>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</si>
  <si>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</si>
  <si>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</si>
  <si>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</si>
  <si>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</si>
  <si>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</si>
  <si>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</si>
  <si>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</si>
  <si>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</si>
  <si>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</si>
  <si>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</si>
  <si>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</si>
  <si>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</si>
  <si>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</si>
  <si>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</si>
  <si>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</si>
  <si>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</si>
  <si>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</si>
  <si>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</si>
  <si>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</si>
  <si>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</si>
  <si>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</si>
  <si>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</si>
  <si>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</si>
  <si>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</si>
  <si>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</si>
  <si>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</si>
  <si>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</si>
  <si>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</si>
  <si>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</si>
  <si>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</si>
  <si>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</si>
  <si>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</si>
  <si>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</si>
  <si>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</si>
  <si>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</si>
  <si>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</si>
  <si>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</si>
  <si>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</si>
  <si>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</si>
  <si>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</si>
  <si>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</si>
  <si>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</si>
  <si>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</si>
  <si>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</si>
  <si>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</si>
  <si>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</si>
  <si>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</si>
  <si>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</si>
  <si>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</si>
  <si>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</si>
  <si>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</si>
  <si>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</si>
  <si>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</si>
  <si>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</si>
  <si>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</si>
  <si>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</si>
  <si>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</si>
  <si>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</si>
  <si>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</si>
  <si>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</si>
  <si>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</si>
  <si>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</si>
  <si>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</si>
  <si>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</si>
  <si>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</si>
  <si>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</si>
  <si>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</si>
  <si>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</si>
  <si>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</si>
  <si>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</si>
  <si>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</si>
  <si>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</si>
  <si>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</si>
  <si>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</si>
  <si>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</si>
  <si>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</si>
  <si>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</si>
  <si>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</si>
  <si>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</si>
  <si>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</si>
  <si>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</si>
  <si>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</si>
  <si>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</si>
  <si>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</si>
  <si>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</si>
  <si>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</si>
  <si>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</si>
  <si>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</si>
  <si>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</si>
  <si>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</si>
  <si>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</si>
  <si>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</si>
  <si>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</si>
  <si>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</si>
  <si>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</si>
  <si>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</si>
  <si>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</si>
  <si>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</si>
  <si>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</si>
  <si>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</si>
  <si>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</si>
  <si>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</si>
  <si>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</si>
  <si>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</si>
  <si>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</si>
  <si>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</si>
  <si>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</si>
  <si>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</si>
  <si>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</si>
  <si>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</si>
  <si>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</si>
  <si>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</si>
  <si>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</si>
  <si>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</si>
  <si>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</si>
  <si>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</si>
  <si>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</si>
  <si>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</si>
  <si>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</si>
  <si>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</si>
  <si>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</si>
  <si>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</si>
  <si>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</si>
  <si>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</si>
  <si>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</si>
  <si>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</si>
  <si>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</si>
  <si>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</si>
  <si>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</si>
  <si>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</si>
  <si>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</si>
  <si>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</si>
  <si>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</si>
  <si>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</si>
  <si>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</si>
  <si>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</si>
  <si>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</si>
  <si>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</si>
  <si>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</si>
  <si>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</si>
  <si>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</si>
  <si>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</si>
  <si>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</si>
  <si>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</si>
  <si>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</si>
  <si>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</si>
  <si>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</si>
  <si>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</si>
  <si>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</si>
  <si>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</si>
  <si>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</si>
  <si>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</si>
  <si>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</si>
  <si>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</si>
  <si>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</si>
  <si>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</si>
  <si>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</si>
  <si>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</si>
  <si>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</si>
  <si>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</si>
  <si>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</si>
  <si>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</si>
  <si>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</si>
  <si>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</si>
  <si>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</si>
  <si>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</si>
  <si>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</si>
  <si>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</si>
  <si>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</si>
  <si>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</si>
  <si>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</si>
  <si>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</si>
  <si>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</si>
  <si>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</si>
  <si>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</si>
  <si>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</si>
  <si>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</si>
  <si>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</si>
  <si>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</si>
  <si>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</si>
  <si>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</si>
  <si>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</si>
  <si>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</si>
  <si>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</si>
  <si>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</si>
  <si>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</si>
  <si>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</si>
  <si>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</si>
  <si>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</si>
  <si>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</si>
  <si>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</si>
  <si>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</si>
  <si>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</si>
  <si>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</si>
  <si>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</si>
  <si>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</si>
  <si>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</si>
  <si>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</si>
  <si>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</si>
  <si>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</si>
  <si>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</si>
  <si>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</si>
  <si>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</si>
  <si>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</si>
  <si>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</si>
  <si>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</si>
  <si>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</si>
  <si>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</si>
  <si>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</si>
  <si>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</si>
  <si>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</si>
  <si>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</si>
  <si>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</si>
  <si>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</si>
  <si>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</si>
  <si>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</si>
  <si>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</si>
  <si>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</si>
  <si>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</si>
  <si>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</si>
  <si>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</si>
  <si>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</si>
  <si>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</si>
  <si>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</si>
  <si>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</si>
  <si>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</si>
  <si>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</si>
  <si>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</si>
  <si>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</si>
  <si>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</si>
  <si>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</si>
  <si>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</si>
  <si>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</si>
  <si>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</si>
  <si>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</si>
  <si>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</si>
  <si>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</si>
  <si>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</si>
  <si>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</si>
  <si>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</si>
  <si>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</si>
  <si>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</si>
  <si>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</si>
  <si>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</si>
  <si>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</si>
  <si>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</si>
  <si>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</si>
  <si>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</si>
  <si>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</si>
  <si>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</si>
  <si>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</si>
  <si>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</si>
  <si>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</si>
  <si>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</si>
  <si>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</si>
  <si>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</si>
  <si>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</si>
  <si>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</si>
  <si>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</si>
  <si>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</si>
  <si>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</si>
  <si>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</si>
  <si>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</si>
  <si>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</si>
  <si>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</si>
  <si>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</si>
  <si>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</si>
  <si>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</si>
  <si>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</si>
  <si>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</si>
  <si>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</si>
  <si>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</si>
  <si>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</si>
  <si>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</si>
  <si>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</si>
  <si>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</si>
  <si>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</si>
  <si>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</si>
  <si>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</si>
  <si>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</si>
  <si>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</si>
  <si>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</si>
  <si>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</si>
  <si>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</si>
  <si>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</si>
  <si>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</si>
  <si>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</si>
  <si>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</si>
  <si>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</si>
  <si>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</si>
  <si>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</si>
  <si>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</si>
  <si>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</si>
  <si>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</si>
  <si>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</si>
  <si>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</si>
  <si>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</si>
  <si>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</si>
  <si>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</si>
  <si>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</si>
  <si>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</si>
  <si>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</si>
  <si>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</si>
  <si>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</si>
  <si>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</si>
  <si>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</si>
  <si>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</si>
  <si>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</si>
  <si>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</si>
  <si>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</si>
  <si>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</si>
  <si>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</si>
  <si>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</si>
  <si>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</si>
  <si>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</si>
  <si>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</si>
  <si>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</si>
  <si>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</si>
  <si>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</si>
  <si>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</si>
  <si>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</si>
  <si>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</si>
  <si>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</si>
  <si>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</si>
  <si>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</si>
  <si>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</si>
  <si>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</si>
  <si>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</si>
  <si>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</si>
  <si>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</si>
  <si>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</si>
  <si>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</si>
  <si>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</si>
  <si>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</si>
  <si>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</si>
  <si>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</si>
  <si>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</si>
  <si>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</si>
  <si>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</si>
  <si>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</si>
  <si>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</si>
  <si>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</si>
  <si>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</si>
  <si>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</si>
  <si>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</si>
  <si>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</si>
  <si>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</si>
  <si>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</si>
  <si>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</si>
  <si>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</si>
  <si>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</si>
  <si>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</si>
  <si>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</si>
  <si>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</si>
  <si>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</si>
  <si>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</si>
  <si>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</si>
  <si>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</si>
  <si>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</si>
  <si>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</si>
  <si>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</si>
  <si>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</si>
  <si>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</si>
  <si>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</si>
  <si>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</si>
  <si>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</si>
  <si>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</si>
  <si>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</si>
  <si>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</si>
  <si>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</si>
  <si>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</si>
  <si>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</si>
  <si>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</si>
  <si>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</si>
  <si>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</si>
  <si>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</si>
  <si>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</si>
  <si>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</si>
  <si>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</si>
  <si>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</si>
  <si>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</si>
  <si>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</si>
  <si>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</si>
  <si>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</si>
  <si>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</si>
  <si>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</si>
  <si>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</si>
  <si>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</si>
  <si>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</si>
  <si>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</si>
  <si>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</si>
  <si>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</si>
  <si>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</si>
  <si>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</si>
  <si>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</si>
  <si>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</si>
  <si>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</si>
  <si>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</si>
  <si>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</si>
  <si>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</si>
  <si>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</si>
  <si>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</si>
  <si>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</si>
  <si>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</si>
  <si>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</si>
  <si>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</si>
  <si>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</si>
  <si>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</si>
  <si>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</si>
  <si>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</si>
  <si>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</si>
  <si>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</si>
  <si>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</si>
  <si>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</si>
  <si>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</si>
  <si>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</si>
  <si>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</si>
  <si>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</si>
  <si>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</si>
  <si>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</si>
  <si>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</si>
  <si>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</si>
  <si>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</si>
  <si>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</si>
  <si>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</si>
  <si>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</si>
  <si>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</si>
  <si>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</si>
  <si>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</si>
  <si>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</si>
  <si>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</si>
  <si>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</si>
  <si>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</si>
  <si>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</si>
  <si>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</si>
  <si>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</si>
  <si>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</si>
  <si>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</si>
  <si>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</si>
  <si>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</si>
  <si>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</si>
  <si>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</si>
  <si>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</si>
  <si>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</si>
  <si>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</si>
  <si>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</si>
  <si>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</si>
  <si>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</si>
  <si>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</si>
  <si>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</si>
  <si>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</si>
  <si>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</si>
  <si>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</si>
  <si>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</si>
  <si>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</si>
  <si>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</si>
  <si>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</si>
  <si>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</si>
  <si>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</si>
  <si>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</si>
  <si>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</si>
  <si>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</si>
  <si>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</si>
  <si>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</si>
  <si>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</si>
  <si>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</si>
  <si>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</si>
  <si>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</si>
  <si>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</si>
  <si>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</si>
  <si>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</si>
  <si>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</si>
  <si>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</si>
  <si>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</si>
  <si>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</si>
  <si>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</si>
  <si>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</si>
  <si>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</si>
  <si>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</si>
  <si>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</si>
  <si>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</si>
  <si>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</si>
  <si>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</si>
  <si>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</si>
  <si>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</si>
  <si>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</si>
  <si>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</si>
  <si>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</si>
  <si>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</si>
  <si>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</si>
  <si>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</si>
  <si>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</si>
  <si>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</si>
  <si>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</si>
  <si>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</si>
  <si>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</si>
  <si>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</si>
  <si>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</si>
  <si>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</si>
  <si>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</si>
  <si>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</si>
  <si>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</si>
  <si>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</si>
  <si>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</si>
  <si>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</si>
  <si>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</si>
  <si>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</si>
  <si>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</si>
  <si>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</si>
  <si>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</si>
  <si>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</si>
  <si>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</si>
  <si>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</si>
  <si>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</si>
  <si>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</si>
  <si>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</si>
  <si>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</si>
  <si>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</si>
  <si>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</si>
  <si>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</si>
  <si>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</si>
  <si>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</si>
  <si>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</si>
  <si>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</si>
  <si>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</si>
  <si>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</si>
  <si>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</si>
  <si>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</si>
  <si>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</si>
  <si>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</si>
  <si>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</si>
  <si>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</si>
  <si>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</si>
  <si>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</si>
  <si>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</si>
  <si>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</si>
  <si>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</si>
  <si>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</si>
  <si>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</si>
  <si>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</si>
  <si>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</si>
  <si>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</si>
  <si>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</si>
  <si>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</si>
  <si>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</si>
  <si>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</si>
  <si>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</si>
  <si>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</si>
  <si>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</si>
  <si>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</si>
  <si>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</si>
  <si>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</si>
  <si>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</si>
  <si>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</si>
  <si>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</si>
  <si>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</si>
  <si>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</si>
  <si>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</si>
  <si>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</si>
  <si>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</si>
  <si>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</si>
  <si>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</si>
  <si>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</si>
  <si>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</si>
  <si>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</si>
  <si>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</si>
  <si>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</si>
  <si>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</si>
  <si>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</si>
  <si>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</si>
  <si>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</si>
  <si>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</si>
  <si>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</si>
  <si>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</si>
  <si>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</si>
  <si>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</si>
  <si>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</si>
  <si>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</si>
  <si>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</si>
  <si>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</si>
  <si>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</si>
  <si>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</si>
  <si>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</si>
  <si>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</si>
  <si>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</si>
  <si>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</si>
  <si>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</si>
  <si>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</si>
  <si>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</si>
  <si>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</si>
  <si>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</si>
  <si>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</si>
  <si>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</si>
  <si>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</si>
  <si>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</si>
  <si>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</si>
  <si>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</si>
  <si>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</si>
  <si>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</si>
  <si>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</si>
  <si>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</si>
  <si>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</si>
  <si>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</si>
  <si>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</si>
  <si>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</si>
  <si>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</si>
  <si>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</si>
  <si>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</si>
  <si>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</si>
  <si>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</si>
  <si>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</si>
  <si>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</si>
  <si>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</si>
  <si>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</si>
  <si>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</si>
  <si>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</si>
  <si>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</si>
  <si>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</si>
  <si>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</si>
  <si>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</si>
  <si>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</si>
  <si>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</si>
  <si>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</si>
  <si>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</si>
  <si>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</si>
  <si>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</si>
  <si>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</si>
  <si>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</si>
  <si>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</si>
  <si>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</si>
  <si>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</si>
  <si>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</si>
  <si>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</si>
  <si>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</si>
  <si>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</si>
  <si>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</si>
  <si>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</si>
  <si>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</si>
  <si>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</si>
  <si>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</si>
  <si>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</si>
  <si>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</si>
  <si>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</si>
  <si>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</si>
  <si>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</si>
  <si>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</si>
  <si>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</si>
  <si>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</si>
  <si>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</si>
  <si>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</si>
  <si>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</si>
  <si>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</si>
  <si>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</si>
  <si>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</si>
  <si>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</si>
  <si>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</si>
  <si>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</si>
  <si>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</si>
  <si>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</si>
  <si>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</si>
  <si>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</si>
  <si>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</si>
  <si>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</si>
  <si>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</si>
  <si>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</si>
  <si>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</si>
  <si>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</si>
  <si>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</si>
  <si>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</si>
  <si>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</si>
  <si>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</si>
  <si>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</si>
  <si>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</si>
  <si>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</si>
  <si>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</si>
  <si>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</si>
  <si>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</si>
  <si>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</si>
  <si>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</si>
  <si>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</si>
  <si>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</si>
  <si>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</si>
  <si>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</si>
  <si>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</si>
  <si>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</si>
  <si>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</si>
  <si>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</si>
  <si>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</si>
  <si>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</si>
  <si>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</si>
  <si>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</si>
  <si>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</si>
  <si>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</si>
  <si>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</si>
  <si>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</si>
  <si>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</si>
  <si>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</si>
  <si>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</si>
  <si>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</si>
  <si>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</si>
  <si>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</si>
  <si>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</si>
  <si>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</si>
  <si>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</si>
  <si>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</si>
  <si>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</si>
  <si>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</si>
  <si>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</si>
  <si>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</si>
  <si>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</si>
  <si>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</si>
  <si>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</si>
  <si>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</si>
  <si>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</si>
  <si>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</si>
  <si>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</si>
  <si>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</si>
  <si>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</si>
  <si>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</si>
  <si>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</si>
  <si>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</si>
  <si>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</si>
  <si>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</si>
  <si>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</si>
  <si>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</si>
  <si>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</si>
  <si>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</si>
  <si>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</si>
  <si>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</si>
  <si>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</si>
  <si>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</si>
  <si>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</si>
  <si>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</si>
  <si>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</si>
  <si>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</si>
  <si>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</si>
  <si>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</si>
  <si>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</si>
  <si>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</si>
  <si>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</si>
  <si>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</si>
  <si>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</si>
  <si>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</si>
  <si>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</si>
  <si>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</si>
  <si>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</si>
  <si>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</si>
  <si>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</si>
  <si>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</si>
  <si>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</si>
  <si>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</si>
  <si>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</si>
  <si>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</si>
  <si>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</si>
  <si>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</si>
  <si>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</si>
  <si>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</si>
  <si>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</si>
  <si>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</si>
  <si>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</si>
  <si>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</si>
  <si>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</si>
  <si>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</si>
  <si>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</si>
  <si>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</si>
  <si>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</si>
  <si>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</si>
  <si>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</si>
  <si>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</si>
  <si>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</si>
  <si>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</si>
  <si>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</si>
  <si>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</si>
  <si>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</si>
  <si>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</si>
  <si>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</si>
  <si>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</si>
  <si>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</si>
  <si>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</si>
  <si>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</si>
  <si>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</si>
  <si>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</si>
  <si>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</si>
  <si>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</si>
  <si>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</si>
  <si>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</si>
  <si>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</si>
  <si>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</si>
  <si>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</si>
  <si>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</si>
  <si>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</si>
  <si>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</si>
  <si>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</si>
  <si>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</si>
  <si>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</si>
  <si>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</si>
  <si>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</si>
  <si>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</si>
  <si>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</si>
  <si>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</si>
  <si>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</si>
  <si>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</si>
  <si>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</si>
  <si>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</si>
  <si>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</si>
  <si>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</si>
  <si>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</si>
  <si>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</si>
  <si>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</si>
  <si>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</si>
  <si>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</si>
  <si>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</si>
  <si>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</si>
  <si>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</si>
  <si>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</si>
  <si>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</si>
  <si>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</si>
  <si>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</si>
  <si>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</si>
  <si>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</si>
  <si>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</si>
  <si>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</si>
  <si>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</si>
  <si>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</si>
  <si>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</si>
  <si>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</si>
  <si>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</si>
  <si>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</si>
  <si>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</si>
  <si>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</si>
  <si>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</si>
  <si>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</si>
  <si>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</si>
  <si>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</si>
  <si>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</si>
  <si>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</si>
  <si>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</si>
  <si>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</si>
  <si>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</si>
  <si>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</si>
  <si>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</si>
  <si>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</si>
  <si>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</si>
  <si>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</si>
  <si>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</si>
  <si>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</si>
  <si>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</si>
  <si>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</si>
  <si>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</si>
  <si>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</si>
  <si>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</si>
  <si>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</si>
  <si>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</si>
  <si>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</si>
  <si>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</si>
  <si>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</si>
  <si>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</si>
  <si>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</si>
  <si>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</si>
  <si>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</si>
  <si>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</si>
  <si>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</si>
  <si>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</si>
  <si>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</si>
  <si>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</si>
  <si>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</si>
  <si>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</si>
  <si>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</si>
  <si>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</si>
  <si>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</si>
  <si>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</si>
  <si>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</si>
  <si>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</si>
  <si>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</si>
  <si>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</si>
  <si>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</si>
  <si>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</si>
  <si>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</si>
  <si>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</si>
  <si>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</si>
  <si>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</si>
  <si>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</si>
  <si>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</si>
  <si>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</si>
  <si>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</si>
  <si>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</si>
  <si>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</si>
  <si>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</si>
  <si>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</si>
  <si>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</si>
  <si>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</si>
  <si>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</si>
  <si>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</si>
  <si>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</si>
  <si>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</si>
  <si>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</si>
  <si>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</si>
  <si>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</si>
  <si>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</si>
  <si>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</si>
  <si>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</si>
  <si>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</si>
  <si>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</si>
  <si>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</si>
  <si>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</si>
  <si>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</si>
  <si>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</si>
  <si>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</si>
  <si>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</si>
  <si>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</si>
  <si>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</si>
  <si>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</si>
  <si>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</si>
  <si>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</si>
  <si>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</si>
  <si>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</si>
  <si>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</si>
  <si>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</si>
  <si>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</si>
  <si>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</si>
  <si>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</si>
  <si>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</si>
  <si>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</si>
  <si>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</si>
  <si>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</si>
  <si>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</si>
  <si>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</si>
  <si>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</si>
  <si>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</si>
  <si>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</si>
  <si>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</si>
  <si>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</si>
  <si>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</si>
  <si>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</si>
  <si>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</si>
  <si>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</si>
  <si>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</si>
  <si>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</si>
  <si>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</si>
  <si>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</si>
  <si>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</si>
  <si>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</si>
  <si>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</si>
  <si>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</si>
  <si>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</si>
  <si>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</si>
  <si>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</si>
  <si>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</si>
  <si>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</si>
  <si>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</si>
  <si>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</si>
  <si>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</si>
  <si>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</si>
  <si>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</si>
  <si>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</si>
  <si>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</si>
  <si>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</si>
  <si>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</si>
  <si>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</si>
  <si>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</si>
  <si>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</si>
  <si>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</si>
  <si>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</si>
  <si>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</si>
  <si>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</si>
  <si>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</si>
  <si>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</si>
  <si>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</si>
  <si>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</si>
  <si>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</si>
  <si>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</si>
  <si>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</si>
  <si>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</si>
  <si>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</si>
  <si>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</si>
  <si>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</si>
  <si>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</si>
  <si>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</si>
  <si>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</si>
  <si>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</si>
  <si>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</si>
  <si>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</si>
  <si>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</si>
  <si>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</si>
  <si>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</si>
  <si>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</si>
  <si>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</si>
  <si>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</si>
  <si>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</si>
  <si>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</si>
  <si>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</si>
  <si>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</si>
  <si>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</si>
  <si>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</si>
  <si>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</si>
  <si>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</si>
  <si>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</si>
  <si>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</si>
  <si>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</si>
  <si>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</si>
  <si>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</si>
  <si>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</si>
  <si>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</si>
  <si>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</si>
  <si>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</si>
  <si>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</si>
  <si>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</si>
  <si>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</si>
  <si>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</si>
  <si>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</si>
  <si>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</si>
  <si>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</si>
  <si>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</si>
  <si>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</si>
  <si>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</si>
  <si>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</si>
  <si>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</si>
  <si>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</si>
  <si>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</si>
  <si>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</si>
  <si>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</si>
  <si>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</si>
  <si>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</si>
  <si>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</si>
  <si>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</si>
  <si>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</si>
  <si>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</si>
  <si>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</si>
  <si>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</si>
  <si>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</si>
  <si>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</si>
  <si>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</si>
  <si>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</si>
  <si>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</si>
  <si>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</si>
  <si>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</si>
  <si>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</si>
  <si>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</si>
  <si>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</si>
  <si>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</si>
  <si>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</si>
  <si>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</si>
  <si>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</si>
  <si>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</si>
  <si>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</si>
  <si>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</si>
  <si>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</si>
  <si>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</si>
  <si>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</si>
  <si>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</si>
  <si>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</si>
  <si>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</si>
  <si>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</si>
  <si>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</si>
  <si>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</si>
  <si>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</si>
  <si>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</si>
  <si>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</si>
  <si>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</si>
  <si>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</si>
  <si>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</si>
  <si>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</si>
  <si>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</si>
  <si>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</si>
  <si>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</si>
  <si>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</si>
  <si>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</si>
  <si>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</si>
  <si>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</si>
  <si>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</si>
  <si>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</si>
  <si>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</si>
  <si>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</si>
  <si>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</si>
  <si>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</si>
  <si>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</si>
  <si>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</si>
  <si>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</si>
  <si>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</si>
  <si>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</si>
  <si>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</si>
  <si>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</si>
  <si>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</si>
  <si>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</si>
  <si>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</si>
  <si>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</si>
  <si>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</si>
  <si>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</si>
  <si>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</si>
  <si>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</si>
  <si>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</si>
  <si>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</si>
  <si>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</si>
  <si>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</si>
  <si>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</si>
  <si>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</si>
  <si>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</si>
  <si>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</si>
  <si>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</si>
  <si>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</si>
  <si>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</si>
  <si>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</si>
  <si>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</si>
  <si>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</si>
  <si>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</si>
  <si>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</si>
  <si>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</si>
  <si>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</si>
  <si>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</si>
  <si>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</si>
  <si>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</si>
  <si>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</si>
  <si>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</si>
  <si>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</si>
  <si>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</si>
  <si>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</si>
  <si>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</si>
  <si>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</si>
  <si>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</si>
  <si>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</si>
  <si>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</si>
  <si>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</si>
  <si>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</si>
  <si>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</si>
  <si>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</si>
  <si>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</si>
  <si>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</si>
  <si>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</si>
  <si>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</si>
  <si>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</si>
  <si>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</si>
  <si>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</si>
  <si>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</si>
  <si>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</si>
  <si>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</si>
  <si>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</si>
  <si>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</si>
  <si>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</si>
  <si>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</si>
  <si>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</si>
  <si>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</si>
  <si>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</si>
  <si>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</si>
  <si>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</si>
  <si>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</si>
  <si>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</si>
  <si>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</si>
  <si>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</si>
  <si>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</si>
  <si>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</si>
  <si>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</si>
  <si>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</si>
  <si>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</si>
  <si>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</si>
  <si>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</si>
  <si>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</si>
  <si>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</si>
  <si>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</si>
  <si>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</si>
  <si>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</si>
  <si>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</si>
  <si>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</si>
  <si>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</si>
  <si>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</si>
  <si>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</si>
  <si>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</si>
  <si>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</si>
  <si>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</si>
  <si>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</si>
  <si>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</si>
  <si>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</si>
  <si>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</si>
  <si>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</si>
  <si>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</si>
  <si>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</si>
  <si>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</si>
  <si>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</si>
  <si>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</si>
  <si>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</si>
  <si>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</si>
  <si>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</si>
  <si>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</si>
  <si>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</si>
  <si>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</si>
  <si>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</si>
  <si>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</si>
  <si>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</si>
  <si>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</si>
  <si>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</si>
  <si>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</si>
  <si>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</si>
  <si>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</si>
  <si>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</si>
  <si>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</si>
  <si>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</si>
  <si>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</si>
  <si>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</si>
  <si>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</si>
  <si>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</si>
  <si>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</si>
  <si>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</si>
  <si>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</si>
  <si>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</si>
  <si>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</si>
  <si>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</si>
  <si>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</si>
  <si>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</si>
  <si>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</si>
  <si>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</si>
  <si>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</si>
  <si>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</si>
  <si>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</si>
  <si>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</si>
  <si>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</si>
  <si>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</si>
  <si>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</si>
  <si>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</si>
  <si>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</si>
  <si>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</si>
  <si>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</si>
  <si>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</si>
  <si>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</si>
  <si>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</si>
  <si>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</si>
  <si>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</si>
  <si>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</si>
  <si>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</si>
  <si>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</si>
  <si>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</si>
  <si>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</si>
  <si>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</si>
  <si>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</si>
  <si>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</si>
  <si>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</si>
  <si>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</si>
  <si>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</si>
  <si>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</si>
  <si>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</si>
  <si>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</si>
  <si>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</si>
  <si>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</si>
  <si>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</si>
  <si>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</si>
  <si>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</si>
  <si>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</si>
  <si>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</si>
  <si>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</si>
  <si>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</si>
  <si>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</si>
  <si>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</si>
  <si>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</si>
  <si>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</si>
  <si>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</si>
  <si>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</si>
  <si>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</si>
  <si>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</si>
  <si>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</si>
  <si>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</si>
  <si>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</si>
  <si>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</si>
  <si>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</si>
  <si>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</si>
  <si>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</si>
  <si>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</si>
  <si>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</si>
  <si>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</si>
  <si>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</si>
  <si>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</si>
  <si>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</si>
  <si>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</si>
  <si>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</si>
  <si>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</si>
  <si>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</si>
  <si>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</si>
  <si>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</si>
  <si>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</si>
  <si>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</si>
  <si>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</si>
  <si>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</si>
  <si>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</si>
  <si>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</si>
  <si>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</si>
  <si>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</si>
  <si>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</si>
  <si>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</si>
  <si>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</si>
  <si>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</si>
  <si>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</si>
  <si>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</si>
  <si>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</si>
  <si>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</si>
  <si>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</si>
  <si>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</si>
  <si>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</si>
  <si>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</si>
  <si>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</si>
  <si>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</si>
  <si>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</si>
  <si>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</si>
  <si>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</si>
  <si>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</si>
  <si>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</si>
  <si>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</si>
  <si>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</si>
  <si>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</si>
  <si>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</si>
  <si>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</si>
  <si>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</si>
  <si>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</si>
  <si>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</si>
  <si>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</si>
  <si>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</si>
  <si>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</si>
  <si>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</si>
  <si>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</si>
  <si>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</si>
  <si>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</si>
  <si>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</si>
  <si>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</si>
  <si>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</si>
  <si>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</si>
  <si>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</si>
  <si>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</si>
  <si>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</si>
  <si>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</si>
  <si>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</si>
  <si>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</si>
  <si>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</si>
  <si>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</si>
  <si>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</si>
  <si>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</si>
  <si>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</si>
  <si>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</si>
  <si>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</si>
  <si>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</si>
  <si>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</si>
  <si>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</si>
  <si>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</si>
  <si>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</si>
  <si>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</si>
  <si>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</si>
  <si>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</si>
  <si>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</si>
  <si>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</si>
  <si>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</si>
  <si>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</si>
  <si>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</si>
  <si>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</si>
  <si>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</si>
  <si>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</si>
  <si>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</si>
  <si>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</si>
  <si>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</si>
  <si>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</si>
  <si>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</si>
  <si>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</si>
  <si>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</si>
  <si>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</si>
  <si>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</si>
  <si>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</si>
  <si>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</si>
  <si>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</si>
  <si>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</si>
  <si>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</si>
  <si>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</si>
  <si>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</si>
  <si>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</si>
  <si>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</si>
  <si>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</si>
  <si>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</si>
  <si>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</si>
  <si>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</si>
  <si>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</si>
  <si>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</si>
  <si>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</si>
  <si>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</si>
  <si>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</si>
  <si>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</si>
  <si>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</si>
  <si>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</si>
  <si>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</si>
  <si>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</si>
  <si>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</si>
  <si>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</si>
  <si>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</si>
  <si>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</si>
  <si>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</si>
  <si>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</si>
  <si>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</si>
  <si>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</si>
  <si>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</si>
  <si>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</si>
  <si>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</si>
  <si>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</si>
  <si>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</si>
  <si>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</si>
  <si>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</si>
  <si>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</si>
  <si>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</si>
  <si>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</si>
  <si>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</si>
  <si>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</si>
  <si>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</si>
  <si>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</si>
  <si>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</si>
  <si>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</si>
  <si>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</si>
  <si>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</si>
  <si>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</si>
  <si>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</si>
  <si>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</si>
  <si>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</si>
  <si>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</si>
  <si>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</si>
  <si>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</si>
  <si>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</si>
  <si>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</si>
  <si>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</si>
  <si>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</si>
  <si>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</si>
  <si>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</si>
  <si>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</si>
  <si>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</si>
  <si>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</si>
  <si>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</si>
  <si>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</si>
  <si>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</si>
  <si>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</si>
  <si>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</si>
  <si>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</si>
  <si>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</si>
  <si>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</si>
  <si>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</si>
  <si>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</si>
  <si>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</si>
  <si>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</si>
  <si>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</si>
  <si>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</si>
  <si>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</si>
  <si>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</si>
  <si>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</si>
  <si>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</si>
  <si>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</si>
  <si>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</si>
  <si>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</si>
  <si>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</si>
  <si>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</si>
  <si>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</si>
  <si>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</si>
  <si>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</si>
  <si>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</si>
  <si>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</si>
  <si>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</si>
  <si>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</si>
  <si>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</si>
  <si>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</si>
  <si>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</si>
  <si>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</si>
  <si>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</si>
  <si>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</si>
  <si>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</si>
  <si>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</si>
  <si>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</si>
  <si>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</si>
  <si>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</si>
  <si>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</si>
  <si>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</si>
  <si>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</si>
  <si>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</si>
  <si>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</si>
  <si>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</si>
  <si>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</si>
  <si>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</si>
  <si>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</si>
  <si>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</si>
  <si>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</si>
  <si>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</si>
  <si>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</si>
  <si>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</si>
  <si>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</si>
  <si>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</si>
  <si>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</si>
  <si>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</si>
  <si>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</si>
  <si>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</si>
  <si>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</si>
  <si>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</si>
  <si>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</si>
  <si>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</si>
  <si>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</si>
  <si>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</si>
  <si>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</si>
  <si>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</si>
  <si>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</si>
  <si>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</si>
  <si>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</si>
  <si>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</si>
  <si>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</si>
  <si>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</si>
  <si>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</si>
  <si>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</si>
  <si>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</si>
  <si>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</si>
  <si>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</si>
  <si>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</si>
  <si>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</si>
  <si>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</si>
  <si>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</si>
  <si>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</si>
  <si>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</si>
  <si>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</si>
  <si>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</si>
  <si>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</si>
  <si>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</si>
  <si>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</si>
  <si>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</si>
  <si>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</si>
  <si>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</si>
  <si>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</si>
  <si>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</si>
  <si>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</si>
  <si>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</si>
  <si>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</si>
  <si>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</si>
  <si>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</si>
  <si>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</si>
  <si>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</si>
  <si>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</si>
  <si>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</si>
  <si>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</si>
  <si>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</si>
  <si>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</si>
  <si>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</si>
  <si>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</si>
  <si>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</si>
  <si>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</si>
  <si>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</si>
  <si>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</si>
  <si>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</si>
  <si>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</si>
  <si>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</si>
  <si>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</si>
  <si>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</si>
  <si>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</si>
  <si>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</si>
  <si>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</si>
  <si>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</si>
  <si>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</si>
  <si>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</si>
  <si>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</si>
  <si>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</si>
  <si>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</si>
  <si>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</si>
  <si>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</si>
  <si>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</si>
  <si>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</si>
  <si>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</si>
  <si>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</si>
  <si>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</si>
  <si>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</si>
  <si>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</si>
  <si>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</si>
  <si>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</si>
  <si>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</si>
  <si>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</si>
  <si>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</si>
  <si>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</si>
  <si>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</si>
  <si>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</si>
  <si>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</si>
  <si>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</si>
  <si>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</si>
  <si>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</si>
  <si>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</si>
  <si>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</si>
  <si>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</si>
  <si>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</si>
  <si>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</si>
  <si>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</si>
  <si>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</si>
  <si>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</si>
  <si>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</si>
  <si>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</si>
  <si>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</si>
  <si>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</si>
  <si>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</si>
  <si>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</si>
  <si>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</si>
  <si>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</si>
  <si>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</si>
  <si>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</si>
  <si>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</si>
  <si>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</si>
  <si>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</si>
  <si>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</si>
  <si>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</si>
  <si>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</si>
  <si>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</si>
  <si>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</si>
  <si>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</si>
  <si>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</si>
  <si>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</si>
  <si>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</si>
  <si>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</si>
  <si>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</si>
  <si>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</si>
  <si>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</si>
  <si>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</si>
  <si>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</si>
  <si>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</si>
  <si>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</si>
  <si>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</si>
  <si>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</si>
  <si>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</si>
  <si>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</si>
  <si>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</si>
  <si>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</si>
  <si>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</si>
  <si>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</si>
  <si>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</si>
  <si>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</si>
  <si>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</si>
  <si>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</si>
  <si>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</si>
  <si>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</si>
  <si>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</si>
  <si>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</si>
  <si>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</si>
  <si>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</si>
  <si>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</si>
  <si>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</si>
  <si>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</si>
  <si>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</si>
  <si>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</si>
  <si>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</si>
  <si>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</si>
  <si>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</si>
  <si>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</si>
  <si>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</si>
  <si>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</si>
  <si>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</si>
  <si>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</si>
  <si>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</si>
  <si>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</si>
  <si>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</si>
  <si>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</si>
  <si>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</si>
  <si>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</si>
  <si>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</si>
  <si>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</si>
  <si>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</si>
  <si>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</si>
  <si>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</si>
  <si>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</si>
  <si>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</si>
  <si>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</si>
  <si>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</si>
  <si>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</si>
  <si>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</si>
  <si>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</si>
  <si>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</si>
  <si>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</si>
  <si>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</si>
  <si>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</si>
  <si>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</si>
  <si>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</si>
  <si>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</si>
  <si>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</si>
  <si>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</si>
  <si>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</si>
  <si>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</si>
  <si>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</si>
  <si>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</si>
  <si>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</si>
  <si>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</si>
  <si>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</si>
  <si>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</si>
  <si>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</si>
  <si>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</si>
  <si>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</si>
  <si>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</si>
  <si>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</si>
  <si>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</si>
  <si>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</si>
  <si>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</si>
  <si>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</si>
  <si>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</si>
  <si>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</si>
  <si>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</si>
  <si>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</si>
  <si>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</si>
  <si>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</si>
  <si>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</si>
  <si>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</si>
  <si>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</si>
  <si>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</si>
  <si>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</si>
  <si>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</si>
  <si>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</si>
  <si>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</si>
  <si>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</si>
  <si>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</si>
  <si>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</si>
  <si>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</si>
  <si>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</si>
  <si>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</si>
  <si>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</si>
  <si>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</si>
  <si>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</si>
  <si>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</si>
  <si>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</si>
  <si>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</si>
  <si>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</si>
  <si>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</si>
  <si>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</si>
  <si>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</si>
  <si>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</si>
  <si>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</si>
  <si>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</si>
  <si>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</si>
  <si>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</si>
  <si>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</si>
  <si>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</si>
  <si>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</si>
  <si>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</si>
  <si>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</si>
  <si>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</si>
  <si>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</si>
  <si>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</si>
  <si>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</si>
  <si>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</si>
  <si>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</si>
  <si>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</si>
  <si>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</si>
  <si>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</si>
  <si>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</si>
  <si>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</si>
  <si>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</si>
  <si>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</si>
  <si>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</si>
  <si>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</si>
  <si>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</si>
  <si>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</si>
  <si>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</si>
  <si>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</si>
  <si>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</si>
  <si>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</si>
  <si>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</si>
  <si>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</si>
  <si>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</si>
  <si>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</si>
  <si>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</si>
  <si>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</si>
  <si>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</si>
  <si>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</si>
  <si>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</si>
  <si>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</si>
  <si>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</si>
  <si>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</si>
  <si>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</si>
  <si>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</si>
  <si>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</si>
  <si>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</si>
  <si>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</si>
  <si>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</si>
  <si>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</si>
  <si>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</si>
  <si>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</si>
  <si>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</si>
  <si>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</si>
  <si>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</si>
  <si>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</si>
  <si>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</si>
  <si>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</si>
  <si>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</si>
  <si>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</si>
  <si>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</si>
  <si>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</si>
  <si>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</si>
  <si>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</si>
  <si>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</si>
  <si>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</si>
  <si>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</si>
  <si>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</si>
  <si>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</si>
  <si>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</si>
  <si>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</si>
  <si>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</si>
  <si>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</si>
  <si>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</si>
  <si>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</si>
  <si>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</si>
  <si>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</si>
  <si>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</si>
  <si>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</si>
  <si>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</si>
  <si>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</si>
  <si>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</si>
  <si>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</si>
  <si>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</si>
  <si>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</si>
  <si>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</si>
  <si>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</si>
  <si>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</si>
  <si>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</si>
  <si>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</si>
  <si>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</si>
  <si>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</si>
  <si>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</si>
  <si>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</si>
  <si>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</si>
  <si>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</si>
  <si>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</si>
  <si>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</si>
  <si>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</si>
  <si>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</si>
  <si>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</si>
  <si>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</si>
  <si>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</si>
  <si>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</si>
  <si>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</si>
  <si>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</si>
  <si>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</si>
  <si>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</si>
  <si>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</si>
  <si>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</si>
  <si>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</si>
  <si>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</si>
  <si>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</si>
  <si>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</si>
  <si>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</si>
  <si>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</si>
  <si>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</si>
  <si>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</si>
  <si>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</si>
  <si>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</si>
  <si>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</si>
  <si>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</si>
  <si>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</si>
  <si>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</si>
  <si>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</si>
  <si>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</si>
  <si>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</si>
  <si>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</si>
  <si>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</si>
  <si>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</si>
  <si>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</si>
  <si>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</si>
  <si>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</si>
  <si>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</si>
  <si>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</si>
  <si>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</si>
  <si>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</si>
  <si>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</si>
  <si>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</si>
  <si>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</si>
  <si>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</si>
  <si>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</si>
  <si>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</si>
  <si>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</si>
  <si>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</si>
  <si>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</si>
  <si>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</si>
  <si>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</si>
  <si>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</si>
  <si>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</si>
  <si>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</si>
  <si>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</si>
  <si>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</si>
  <si>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</si>
  <si>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</si>
  <si>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</si>
  <si>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</si>
  <si>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</si>
  <si>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</si>
  <si>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</si>
  <si>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</si>
  <si>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</si>
  <si>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</si>
  <si>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</si>
  <si>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</si>
  <si>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</si>
  <si>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</si>
  <si>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</si>
  <si>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</si>
  <si>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</si>
  <si>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</si>
  <si>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</si>
  <si>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</si>
  <si>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</si>
  <si>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</si>
  <si>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</si>
  <si>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</si>
  <si>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</si>
  <si>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</si>
  <si>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</si>
  <si>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</si>
  <si>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</si>
  <si>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</si>
  <si>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</si>
  <si>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</si>
  <si>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</si>
  <si>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</si>
  <si>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</si>
  <si>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</si>
  <si>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</si>
  <si>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</si>
  <si>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</si>
  <si>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</si>
  <si>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</si>
  <si>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</si>
  <si>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</si>
  <si>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</si>
  <si>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</si>
  <si>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</si>
  <si>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</si>
  <si>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</si>
  <si>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</si>
  <si>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</si>
  <si>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</si>
  <si>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</si>
  <si>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</si>
  <si>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</si>
  <si>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</si>
  <si>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</si>
  <si>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</si>
  <si>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</si>
  <si>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</si>
  <si>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</si>
  <si>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</si>
  <si>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</si>
  <si>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</si>
  <si>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</si>
  <si>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</si>
  <si>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</si>
  <si>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</si>
  <si>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</si>
  <si>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</si>
  <si>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</si>
  <si>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</si>
  <si>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</si>
  <si>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</si>
  <si>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</si>
  <si>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</si>
  <si>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</si>
  <si>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</si>
  <si>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</si>
  <si>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</si>
  <si>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</si>
  <si>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</si>
  <si>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</si>
  <si>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</si>
  <si>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</si>
  <si>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</si>
  <si>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</si>
  <si>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</si>
  <si>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</si>
  <si>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</si>
  <si>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</si>
  <si>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</si>
  <si>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</si>
  <si>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</si>
  <si>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</si>
  <si>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</si>
  <si>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</si>
  <si>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</si>
  <si>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</si>
  <si>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</si>
  <si>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</si>
  <si>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</si>
  <si>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</si>
  <si>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</si>
  <si>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</si>
  <si>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</si>
  <si>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</si>
  <si>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</si>
  <si>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</si>
  <si>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</si>
  <si>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</si>
  <si>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</si>
  <si>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</si>
  <si>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</si>
  <si>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</si>
  <si>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</si>
  <si>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</si>
  <si>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</si>
  <si>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</si>
  <si>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</si>
  <si>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</si>
  <si>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</si>
  <si>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</si>
  <si>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</si>
  <si>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</si>
  <si>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</si>
  <si>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</si>
  <si>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</si>
  <si>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</si>
  <si>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</si>
  <si>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</si>
  <si>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</si>
  <si>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</si>
  <si>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</si>
  <si>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</si>
  <si>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</si>
  <si>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</si>
  <si>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</si>
  <si>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</si>
  <si>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</si>
  <si>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</si>
  <si>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</si>
  <si>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</si>
  <si>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</si>
  <si>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</si>
  <si>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</si>
  <si>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</si>
  <si>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</si>
  <si>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</si>
  <si>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</si>
  <si>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</si>
  <si>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</si>
  <si>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</si>
  <si>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</si>
  <si>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</si>
  <si>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</si>
  <si>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</si>
  <si>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</si>
  <si>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</si>
  <si>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</si>
  <si>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</si>
  <si>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</si>
  <si>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</si>
  <si>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</si>
  <si>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</si>
  <si>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</si>
  <si>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</si>
  <si>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</si>
  <si>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</si>
  <si>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</si>
  <si>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</si>
  <si>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</si>
  <si>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</si>
  <si>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</si>
  <si>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</si>
  <si>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</si>
  <si>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</si>
  <si>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</si>
  <si>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</si>
  <si>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</si>
  <si>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</si>
  <si>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</si>
  <si>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</si>
  <si>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</si>
  <si>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</si>
  <si>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</si>
  <si>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</si>
  <si>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</si>
  <si>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</si>
  <si>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</si>
  <si>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</si>
  <si>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</si>
  <si>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</si>
  <si>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</si>
  <si>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</si>
  <si>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</si>
  <si>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</si>
  <si>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</si>
  <si>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</si>
  <si>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</si>
  <si>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</si>
  <si>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</si>
  <si>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</si>
  <si>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</si>
  <si>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</si>
  <si>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</si>
  <si>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</si>
  <si>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</si>
  <si>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</si>
  <si>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</si>
  <si>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</si>
  <si>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</si>
  <si>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</si>
  <si>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</si>
  <si>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</si>
  <si>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</si>
  <si>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</si>
  <si>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</si>
  <si>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</si>
  <si>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</si>
  <si>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</si>
  <si>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</si>
  <si>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</si>
  <si>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</si>
  <si>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</si>
  <si>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</si>
  <si>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</si>
  <si>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</si>
  <si>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</si>
  <si>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</si>
  <si>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</si>
  <si>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</si>
  <si>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</si>
  <si>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</si>
  <si>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</si>
  <si>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</si>
  <si>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</si>
  <si>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</si>
  <si>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</si>
  <si>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</si>
  <si>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</si>
  <si>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</si>
  <si>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</si>
  <si>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</si>
  <si>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</si>
  <si>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</si>
  <si>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</si>
  <si>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</si>
  <si>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</si>
  <si>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</si>
  <si>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</si>
  <si>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</si>
  <si>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</si>
  <si>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</si>
  <si>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</si>
  <si>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</si>
  <si>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</si>
  <si>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</si>
  <si>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</si>
  <si>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</si>
  <si>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</si>
  <si>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</si>
  <si>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</si>
  <si>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</si>
  <si>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</si>
  <si>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</si>
  <si>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</si>
  <si>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</si>
  <si>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</si>
  <si>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</si>
  <si>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</si>
  <si>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</si>
  <si>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</si>
  <si>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</si>
  <si>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</si>
  <si>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</si>
  <si>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</si>
  <si>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</si>
  <si>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</si>
  <si>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</si>
  <si>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</si>
  <si>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</si>
  <si>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</si>
  <si>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</si>
  <si>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</si>
  <si>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</si>
  <si>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</si>
  <si>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</si>
  <si>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</si>
  <si>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</si>
  <si>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</si>
  <si>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</si>
  <si>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</si>
  <si>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</si>
  <si>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</si>
  <si>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</si>
  <si>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</si>
  <si>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</si>
  <si>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</si>
  <si>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</si>
  <si>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</si>
  <si>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</si>
  <si>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</si>
  <si>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</si>
  <si>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</si>
  <si>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</si>
  <si>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</si>
  <si>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</si>
  <si>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</si>
  <si>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</si>
  <si>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</si>
  <si>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</si>
  <si>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</si>
  <si>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</si>
  <si>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</si>
  <si>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</si>
  <si>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</si>
  <si>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</si>
  <si>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</si>
  <si>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</si>
  <si>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</si>
  <si>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</si>
  <si>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</si>
  <si>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</si>
  <si>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</si>
  <si>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</si>
  <si>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</si>
  <si>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</si>
  <si>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</si>
  <si>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</si>
  <si>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</si>
  <si>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</si>
  <si>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</si>
  <si>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</si>
  <si>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</si>
  <si>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</si>
  <si>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</si>
  <si>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</si>
  <si>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</si>
  <si>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</si>
  <si>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</si>
  <si>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</si>
  <si>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</si>
  <si>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</si>
  <si>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</si>
  <si>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</si>
  <si>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</si>
  <si>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</si>
  <si>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</si>
  <si>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</si>
  <si>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</si>
  <si>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</si>
  <si>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</si>
  <si>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</si>
  <si>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</si>
  <si>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</si>
  <si>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</si>
  <si>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</si>
  <si>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</si>
  <si>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</si>
  <si>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</si>
  <si>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</si>
  <si>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</si>
  <si>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</si>
  <si>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</si>
  <si>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</si>
  <si>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</si>
  <si>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</si>
  <si>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</si>
  <si>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</si>
  <si>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</si>
  <si>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</si>
  <si>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</si>
  <si>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</si>
  <si>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</si>
  <si>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</si>
  <si>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</si>
  <si>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</si>
  <si>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</si>
  <si>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</si>
  <si>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</si>
  <si>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</si>
  <si>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</si>
  <si>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</si>
  <si>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</si>
  <si>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</si>
  <si>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</si>
  <si>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</si>
  <si>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</si>
  <si>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</si>
  <si>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</si>
  <si>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</si>
  <si>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</si>
  <si>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</si>
  <si>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</si>
  <si>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</si>
  <si>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</si>
  <si>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</si>
  <si>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</si>
  <si>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</si>
  <si>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</si>
  <si>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</si>
  <si>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</si>
  <si>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</si>
  <si>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</si>
  <si>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</si>
  <si>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</si>
  <si>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</si>
  <si>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</si>
  <si>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</si>
  <si>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</si>
  <si>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</si>
  <si>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</si>
  <si>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</si>
  <si>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</si>
  <si>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</si>
  <si>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</si>
  <si>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</si>
  <si>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</si>
  <si>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</si>
  <si>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</si>
  <si>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</si>
  <si>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</si>
  <si>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</si>
  <si>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</si>
  <si>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</si>
  <si>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</si>
  <si>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</si>
  <si>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</si>
  <si>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</si>
  <si>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</si>
  <si>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</si>
  <si>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</si>
  <si>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</si>
  <si>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</si>
  <si>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</si>
  <si>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</si>
  <si>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</si>
  <si>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</si>
  <si>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</si>
  <si>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</si>
  <si>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</si>
  <si>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</si>
  <si>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</si>
  <si>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</si>
  <si>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</si>
  <si>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</si>
  <si>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</si>
  <si>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</si>
  <si>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</si>
  <si>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</si>
  <si>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</si>
  <si>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</si>
  <si>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</si>
  <si>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</si>
  <si>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</si>
  <si>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</si>
  <si>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</si>
  <si>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</si>
  <si>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</si>
  <si>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</si>
  <si>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</si>
  <si>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</si>
  <si>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</si>
  <si>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</si>
  <si>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</si>
  <si>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</si>
  <si>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</si>
  <si>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</si>
  <si>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</si>
  <si>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</si>
  <si>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</si>
  <si>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</si>
  <si>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</si>
  <si>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</si>
  <si>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</si>
  <si>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</si>
  <si>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</si>
  <si>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</si>
  <si>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</si>
  <si>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</si>
  <si>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</si>
  <si>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</si>
  <si>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</si>
  <si>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</si>
  <si>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</si>
  <si>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</si>
  <si>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</si>
  <si>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</si>
  <si>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</si>
  <si>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</si>
  <si>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</si>
  <si>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</si>
  <si>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</si>
  <si>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</si>
  <si>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</si>
  <si>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</si>
  <si>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</si>
  <si>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</si>
  <si>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</si>
  <si>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</si>
  <si>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</si>
  <si>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</si>
  <si>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</si>
  <si>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</si>
  <si>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</si>
  <si>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</si>
  <si>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</si>
  <si>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</si>
  <si>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</si>
  <si>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</si>
  <si>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</si>
  <si>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</si>
  <si>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</si>
  <si>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</si>
  <si>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</si>
  <si>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</si>
  <si>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</si>
  <si>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</si>
  <si>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</si>
  <si>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</si>
  <si>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</si>
  <si>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</si>
  <si>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</si>
  <si>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</si>
  <si>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</si>
  <si>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</si>
  <si>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</si>
  <si>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</si>
  <si>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</si>
  <si>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</si>
  <si>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</si>
  <si>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</si>
  <si>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</si>
  <si>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</si>
  <si>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</si>
  <si>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</si>
  <si>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</si>
  <si>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</si>
  <si>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</si>
  <si>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</si>
  <si>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</si>
  <si>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</si>
  <si>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</si>
  <si>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</si>
  <si>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</si>
  <si>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</si>
  <si>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</si>
  <si>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</si>
  <si>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</si>
  <si>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</si>
  <si>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</si>
  <si>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</si>
  <si>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</si>
  <si>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</si>
  <si>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</si>
  <si>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</si>
  <si>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</si>
  <si>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</si>
  <si>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</si>
  <si>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</si>
  <si>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</si>
  <si>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</si>
  <si>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</si>
  <si>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</si>
  <si>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</si>
  <si>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</si>
  <si>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</si>
  <si>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</si>
  <si>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</si>
  <si>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</si>
  <si>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</si>
  <si>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</si>
  <si>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</si>
  <si>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</si>
  <si>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</si>
  <si>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</si>
  <si>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</si>
  <si>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</si>
  <si>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</si>
  <si>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</si>
  <si>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</si>
  <si>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</si>
  <si>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</si>
  <si>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</si>
  <si>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</si>
  <si>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</si>
  <si>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</si>
  <si>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</si>
  <si>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</si>
  <si>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</si>
  <si>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</si>
  <si>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</si>
  <si>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</si>
  <si>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</si>
  <si>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</si>
  <si>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</si>
  <si>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</si>
  <si>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</si>
  <si>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</si>
  <si>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</si>
  <si>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</si>
  <si>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</si>
  <si>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</si>
  <si>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</si>
  <si>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</si>
  <si>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</si>
  <si>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</si>
  <si>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</si>
  <si>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</si>
  <si>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</si>
  <si>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</si>
  <si>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</si>
  <si>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</si>
  <si>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</si>
  <si>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</si>
  <si>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</si>
  <si>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</si>
  <si>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</si>
  <si>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</si>
  <si>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</si>
  <si>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</si>
  <si>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</si>
  <si>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</si>
  <si>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</si>
  <si>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</si>
  <si>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</si>
  <si>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</si>
  <si>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</si>
  <si>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</si>
  <si>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</si>
  <si>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</si>
  <si>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</si>
  <si>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</si>
  <si>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</si>
  <si>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</si>
  <si>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</si>
  <si>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</si>
  <si>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</si>
  <si>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</si>
  <si>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</si>
  <si>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</si>
  <si>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</si>
  <si>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</si>
  <si>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</si>
  <si>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</si>
  <si>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</si>
  <si>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</si>
  <si>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</si>
  <si>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</si>
  <si>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</si>
  <si>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</si>
  <si>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</si>
  <si>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</si>
  <si>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</si>
  <si>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</si>
  <si>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</si>
  <si>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</si>
  <si>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</si>
  <si>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</si>
  <si>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</si>
  <si>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</si>
  <si>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</si>
  <si>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</si>
  <si>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</si>
  <si>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</si>
  <si>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</si>
  <si>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</si>
  <si>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</si>
  <si>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</si>
  <si>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</si>
  <si>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</si>
  <si>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</si>
  <si>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</si>
  <si>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</si>
  <si>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</si>
  <si>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</si>
  <si>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</si>
  <si>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</si>
  <si>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</si>
  <si>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</si>
  <si>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</si>
  <si>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</si>
  <si>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</si>
  <si>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</si>
  <si>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</si>
  <si>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</si>
  <si>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</si>
  <si>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</si>
  <si>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</si>
  <si>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</si>
  <si>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</si>
  <si>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</si>
  <si>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</si>
  <si>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</si>
  <si>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</si>
  <si>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</si>
  <si>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</si>
  <si>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</si>
  <si>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</si>
  <si>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</si>
  <si>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</si>
  <si>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</si>
  <si>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</si>
  <si>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</si>
  <si>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</si>
  <si>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</si>
  <si>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</si>
  <si>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</si>
  <si>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</si>
  <si>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</si>
  <si>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</si>
  <si>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</si>
  <si>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</si>
  <si>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</si>
  <si>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</si>
  <si>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</si>
  <si>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</si>
  <si>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</si>
  <si>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</si>
  <si>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</si>
  <si>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</si>
  <si>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</si>
  <si>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</si>
  <si>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</si>
  <si>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</si>
  <si>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</si>
  <si>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</si>
  <si>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</si>
  <si>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</si>
  <si>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</si>
  <si>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</si>
  <si>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</si>
  <si>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</si>
  <si>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</si>
  <si>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</si>
  <si>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</si>
  <si>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</si>
  <si>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</si>
  <si>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</si>
  <si>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</si>
  <si>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</si>
  <si>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</si>
  <si>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</si>
  <si>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</si>
  <si>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</si>
  <si>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</si>
  <si>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</si>
  <si>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</si>
  <si>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</si>
  <si>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</si>
  <si>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</si>
  <si>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</si>
  <si>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</si>
  <si>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</si>
  <si>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</si>
  <si>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</si>
  <si>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</si>
  <si>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</si>
  <si>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</si>
  <si>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</si>
  <si>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</si>
  <si>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</si>
  <si>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</si>
  <si>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</si>
  <si>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</si>
  <si>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</si>
  <si>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</si>
  <si>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</si>
  <si>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</si>
  <si>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</si>
  <si>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</si>
  <si>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</si>
  <si>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</si>
  <si>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</si>
  <si>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</si>
  <si>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</si>
  <si>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</si>
  <si>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</si>
  <si>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</si>
  <si>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</si>
  <si>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</si>
  <si>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</si>
  <si>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</si>
  <si>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</si>
  <si>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</si>
  <si>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</si>
  <si>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</si>
  <si>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</si>
  <si>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</si>
  <si>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</si>
  <si>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</si>
  <si>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</si>
  <si>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</si>
  <si>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</si>
  <si>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</si>
  <si>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</si>
  <si>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</si>
  <si>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</si>
  <si>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</si>
  <si>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</si>
  <si>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</si>
  <si>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</si>
  <si>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</si>
  <si>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</si>
  <si>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</si>
  <si>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</si>
  <si>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</si>
  <si>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</si>
  <si>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</si>
  <si>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</si>
  <si>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</si>
  <si>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</si>
  <si>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</si>
  <si>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</si>
  <si>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</si>
  <si>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</si>
  <si>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</si>
  <si>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</si>
  <si>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</si>
  <si>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</si>
  <si>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</si>
  <si>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</si>
  <si>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</si>
  <si>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</si>
  <si>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</si>
  <si>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</si>
  <si>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</si>
  <si>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</si>
  <si>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</si>
  <si>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</si>
  <si>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</si>
  <si>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</si>
  <si>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</si>
  <si>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</si>
  <si>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</si>
  <si>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</si>
  <si>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</si>
  <si>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</si>
  <si>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</si>
  <si>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</si>
  <si>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</si>
  <si>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</si>
  <si>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</si>
  <si>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</si>
  <si>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</si>
  <si>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</si>
  <si>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</si>
  <si>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</si>
  <si>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</si>
  <si>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</si>
  <si>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</si>
  <si>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</si>
  <si>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</si>
  <si>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</si>
  <si>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</si>
  <si>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</si>
  <si>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</si>
  <si>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</si>
  <si>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</si>
  <si>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</si>
  <si>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</si>
  <si>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</si>
  <si>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</si>
  <si>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</si>
  <si>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</si>
  <si>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</si>
  <si>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</si>
  <si>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</si>
  <si>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</si>
  <si>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</si>
  <si>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</si>
  <si>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</si>
  <si>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</si>
  <si>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</si>
  <si>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</si>
  <si>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</si>
  <si>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</si>
  <si>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</si>
  <si>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</si>
  <si>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</si>
  <si>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</si>
  <si>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</si>
  <si>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</si>
  <si>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</si>
  <si>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</si>
  <si>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</si>
  <si>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</si>
  <si>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</si>
  <si>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</si>
  <si>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</si>
  <si>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</si>
  <si>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</si>
  <si>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</si>
  <si>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</si>
  <si>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</si>
  <si>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</si>
  <si>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</si>
  <si>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</si>
  <si>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</si>
  <si>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</si>
  <si>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</si>
  <si>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</si>
  <si>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</si>
  <si>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</si>
  <si>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</si>
  <si>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</si>
  <si>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</si>
  <si>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</si>
  <si>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</si>
  <si>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</si>
  <si>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</si>
  <si>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</si>
  <si>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</si>
  <si>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</si>
  <si>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</si>
  <si>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</si>
  <si>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</si>
  <si>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</si>
  <si>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</si>
  <si>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</si>
  <si>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</si>
  <si>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</si>
  <si>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</si>
  <si>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</si>
  <si>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</si>
  <si>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</si>
  <si>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</si>
  <si>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</si>
  <si>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</si>
  <si>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</si>
  <si>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</si>
  <si>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</si>
  <si>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</si>
  <si>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</si>
  <si>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</si>
  <si>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</si>
  <si>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</si>
  <si>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</si>
  <si>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</si>
  <si>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</si>
  <si>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</si>
  <si>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</si>
  <si>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</si>
  <si>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</si>
  <si>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</si>
  <si>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</si>
  <si>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</si>
  <si>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</si>
  <si>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</si>
  <si>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</si>
  <si>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</si>
  <si>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</si>
  <si>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</si>
  <si>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</si>
  <si>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</si>
  <si>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</si>
  <si>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</si>
  <si>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</si>
  <si>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</si>
  <si>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</si>
  <si>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</si>
  <si>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</si>
  <si>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</si>
  <si>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</si>
  <si>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</si>
  <si>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</si>
  <si>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</si>
  <si>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</si>
  <si>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</si>
  <si>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</si>
  <si>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</si>
  <si>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</si>
  <si>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</si>
  <si>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</si>
  <si>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</si>
  <si>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</si>
  <si>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</si>
  <si>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</si>
  <si>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</si>
  <si>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</si>
  <si>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</si>
  <si>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</si>
  <si>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</si>
  <si>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</si>
  <si>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</si>
  <si>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</si>
  <si>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</si>
  <si>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</si>
  <si>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</si>
  <si>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</si>
  <si>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</si>
  <si>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</si>
  <si>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</si>
  <si>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</si>
  <si>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</si>
  <si>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</si>
  <si>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</si>
  <si>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</si>
  <si>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</si>
  <si>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</si>
  <si>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</si>
  <si>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</si>
  <si>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</si>
  <si>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</si>
  <si>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</si>
  <si>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</si>
  <si>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</si>
  <si>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</si>
  <si>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</si>
  <si>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</si>
  <si>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</si>
  <si>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</si>
  <si>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</si>
  <si>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</si>
  <si>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</si>
  <si>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</si>
  <si>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</si>
  <si>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</si>
  <si>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</si>
  <si>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</si>
  <si>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</si>
  <si>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</si>
  <si>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</si>
  <si>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</si>
  <si>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</si>
  <si>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</si>
  <si>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</si>
  <si>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</si>
  <si>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</si>
  <si>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</si>
  <si>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</si>
  <si>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</si>
  <si>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</si>
  <si>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</si>
  <si>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</si>
  <si>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</si>
  <si>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</si>
  <si>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</si>
  <si>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</si>
  <si>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</si>
  <si>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</si>
  <si>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</si>
  <si>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</si>
  <si>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</si>
  <si>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</si>
  <si>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</si>
  <si>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</si>
  <si>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</si>
  <si>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</si>
  <si>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</si>
  <si>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</si>
  <si>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</si>
  <si>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</si>
  <si>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</si>
  <si>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</si>
  <si>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</si>
  <si>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</si>
  <si>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</si>
  <si>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</si>
  <si>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</si>
  <si>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</si>
  <si>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</si>
  <si>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</si>
  <si>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</si>
  <si>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</si>
  <si>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</si>
  <si>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</si>
  <si>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</si>
  <si>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</si>
  <si>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</si>
  <si>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</si>
  <si>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</si>
  <si>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</si>
  <si>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</si>
  <si>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</si>
  <si>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</si>
  <si>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</si>
  <si>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</si>
  <si>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</si>
  <si>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</si>
  <si>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</si>
  <si>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</si>
  <si>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</si>
  <si>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</si>
  <si>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</si>
  <si>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</si>
  <si>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</si>
  <si>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</si>
  <si>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</si>
  <si>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</si>
  <si>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</si>
  <si>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</si>
  <si>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</si>
  <si>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</si>
  <si>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</si>
  <si>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</si>
  <si>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</si>
  <si>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</si>
  <si>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</si>
  <si>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</si>
  <si>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</si>
  <si>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</si>
  <si>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</si>
  <si>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</si>
  <si>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</si>
  <si>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</si>
  <si>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</si>
  <si>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</si>
  <si>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</si>
  <si>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</si>
  <si>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</si>
  <si>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</si>
  <si>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</si>
  <si>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</si>
  <si>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</si>
  <si>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</si>
  <si>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</si>
  <si>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</si>
  <si>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</si>
  <si>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</si>
  <si>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</si>
  <si>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</si>
  <si>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</si>
  <si>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</si>
  <si>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</si>
  <si>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</si>
  <si>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</si>
  <si>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</si>
  <si>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</si>
  <si>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</si>
  <si>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</si>
  <si>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</si>
  <si>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</si>
  <si>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</si>
  <si>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</si>
  <si>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</si>
  <si>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</si>
  <si>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</si>
  <si>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</si>
  <si>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</si>
  <si>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</si>
  <si>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</si>
  <si>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</si>
  <si>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</si>
  <si>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</si>
  <si>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</si>
  <si>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</si>
  <si>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</si>
  <si>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</si>
  <si>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</si>
  <si>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</si>
  <si>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</si>
  <si>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</si>
  <si>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</si>
  <si>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</si>
  <si>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</si>
  <si>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</si>
  <si>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</si>
  <si>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</si>
  <si>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</si>
  <si>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</si>
  <si>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</si>
  <si>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</si>
  <si>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</si>
  <si>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</si>
  <si>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</si>
  <si>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</si>
  <si>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</si>
  <si>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</si>
  <si>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</si>
  <si>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</si>
  <si>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</si>
  <si>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</si>
  <si>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</si>
  <si>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</si>
  <si>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</si>
  <si>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</si>
  <si>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</si>
  <si>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</si>
  <si>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</si>
  <si>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</si>
  <si>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</si>
  <si>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</si>
  <si>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</si>
  <si>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</si>
  <si>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</si>
  <si>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</si>
  <si>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</si>
  <si>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</si>
  <si>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</si>
  <si>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</si>
  <si>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</si>
  <si>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</si>
  <si>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</si>
  <si>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</si>
  <si>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</si>
  <si>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</si>
  <si>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</si>
  <si>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</si>
  <si>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</si>
  <si>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</si>
  <si>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</si>
  <si>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</si>
  <si>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</si>
  <si>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</si>
  <si>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</si>
  <si>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</si>
  <si>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</si>
  <si>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</si>
  <si>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</si>
  <si>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</si>
  <si>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</si>
  <si>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</si>
  <si>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</si>
  <si>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</si>
  <si>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</si>
  <si>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</si>
  <si>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</si>
  <si>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</si>
  <si>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</si>
  <si>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</si>
  <si>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</si>
  <si>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</si>
  <si>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</si>
  <si>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</si>
  <si>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</si>
  <si>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</si>
  <si>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</si>
  <si>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</si>
  <si>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</si>
  <si>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</si>
  <si>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</si>
  <si>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</si>
  <si>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</si>
  <si>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</si>
  <si>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</si>
  <si>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</si>
  <si>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</si>
  <si>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</si>
  <si>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</si>
  <si>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</si>
  <si>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</si>
  <si>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</si>
  <si>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</si>
  <si>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</si>
  <si>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</si>
  <si>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</si>
  <si>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</si>
  <si>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</si>
  <si>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</si>
  <si>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</si>
  <si>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</si>
  <si>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</si>
  <si>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</si>
  <si>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</si>
  <si>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</si>
  <si>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</si>
  <si>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</si>
  <si>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</si>
  <si>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</si>
  <si>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</si>
  <si>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</si>
  <si>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</si>
  <si>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</si>
  <si>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</si>
  <si>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</si>
  <si>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</si>
  <si>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</si>
  <si>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</si>
  <si>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</si>
  <si>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</si>
  <si>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</si>
  <si>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</si>
  <si>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</si>
  <si>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</si>
  <si>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</si>
  <si>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</si>
  <si>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</si>
  <si>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</si>
  <si>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</si>
  <si>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</si>
  <si>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</si>
  <si>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</si>
  <si>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</si>
  <si>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</si>
  <si>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</si>
  <si>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</si>
  <si>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</si>
  <si>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</si>
  <si>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</si>
  <si>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</si>
  <si>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</si>
  <si>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</si>
  <si>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</si>
  <si>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</si>
  <si>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</si>
  <si>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</si>
  <si>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</si>
  <si>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</si>
  <si>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</si>
  <si>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</si>
  <si>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</si>
  <si>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</si>
  <si>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</si>
  <si>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</si>
  <si>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</si>
  <si>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</si>
  <si>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</si>
  <si>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</si>
  <si>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</si>
  <si>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</si>
  <si>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</si>
  <si>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</si>
  <si>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</si>
  <si>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</si>
  <si>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</si>
  <si>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</si>
  <si>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</si>
  <si>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</si>
  <si>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</si>
  <si>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</si>
  <si>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</si>
  <si>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</si>
  <si>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</si>
  <si>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</si>
  <si>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</si>
  <si>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</si>
  <si>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</si>
  <si>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</si>
  <si>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</si>
  <si>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</si>
  <si>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</si>
  <si>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</si>
  <si>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</si>
  <si>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</si>
  <si>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</si>
  <si>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</si>
  <si>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</si>
  <si>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</si>
  <si>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</si>
  <si>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</si>
  <si>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</si>
  <si>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</si>
  <si>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</si>
  <si>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</si>
  <si>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</si>
  <si>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</si>
  <si>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</si>
  <si>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</si>
  <si>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</si>
  <si>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</si>
  <si>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</si>
  <si>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</si>
  <si>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</si>
  <si>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</si>
  <si>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</si>
  <si>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</si>
  <si>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</si>
  <si>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</si>
  <si>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</si>
  <si>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</si>
  <si>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</si>
  <si>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</si>
  <si>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</si>
  <si>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</si>
  <si>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</si>
  <si>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</si>
  <si>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</si>
  <si>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</si>
  <si>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</si>
  <si>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</si>
  <si>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</si>
  <si>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</si>
  <si>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</si>
  <si>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</si>
  <si>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</si>
  <si>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</si>
  <si>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</si>
  <si>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</si>
  <si>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</si>
  <si>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</si>
  <si>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</si>
  <si>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</si>
  <si>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</si>
  <si>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</si>
  <si>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</si>
  <si>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</si>
  <si>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</si>
  <si>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</si>
  <si>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</si>
  <si>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</si>
  <si>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</si>
  <si>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</si>
  <si>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</si>
  <si>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</si>
  <si>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</si>
  <si>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</si>
  <si>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</si>
  <si>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</si>
  <si>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</si>
  <si>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</si>
  <si>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</si>
  <si>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</si>
  <si>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</si>
  <si>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</si>
  <si>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</si>
  <si>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</si>
  <si>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</si>
  <si>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</si>
  <si>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</si>
  <si>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</si>
  <si>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</si>
  <si>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</si>
  <si>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</si>
  <si>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</si>
  <si>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</si>
  <si>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</si>
  <si>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</si>
  <si>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</si>
  <si>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</si>
  <si>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</si>
  <si>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</si>
  <si>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</si>
  <si>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</si>
  <si>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</si>
  <si>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</si>
  <si>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</si>
  <si>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</si>
  <si>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</si>
  <si>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</si>
  <si>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</si>
  <si>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</si>
  <si>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</si>
  <si>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</si>
  <si>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</si>
  <si>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</si>
  <si>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</si>
  <si>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</si>
  <si>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</si>
  <si>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</si>
  <si>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</si>
  <si>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</si>
  <si>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</si>
  <si>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</si>
  <si>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</si>
  <si>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</si>
  <si>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</si>
  <si>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</si>
  <si>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</si>
  <si>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</si>
  <si>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</si>
  <si>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</si>
  <si>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</si>
  <si>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</si>
  <si>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</si>
  <si>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</si>
  <si>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</si>
  <si>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</si>
  <si>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</si>
  <si>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</si>
  <si>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</si>
  <si>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</si>
  <si>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</si>
  <si>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</si>
  <si>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</si>
  <si>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</si>
  <si>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</si>
  <si>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</si>
  <si>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</si>
  <si>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</si>
  <si>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</si>
  <si>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</si>
  <si>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</si>
  <si>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</si>
  <si>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</si>
  <si>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</si>
  <si>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</si>
  <si>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</si>
  <si>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</si>
  <si>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</si>
  <si>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</si>
  <si>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</si>
  <si>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</si>
  <si>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</si>
  <si>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</si>
  <si>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</si>
  <si>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</si>
  <si>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</si>
  <si>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</si>
  <si>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</si>
  <si>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</si>
  <si>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</si>
  <si>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</si>
  <si>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</si>
  <si>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</si>
  <si>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</si>
  <si>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</si>
  <si>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</si>
  <si>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</si>
  <si>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</si>
  <si>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</si>
  <si>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</si>
  <si>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</si>
  <si>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</si>
  <si>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</si>
  <si>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</si>
  <si>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</si>
  <si>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</si>
  <si>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</si>
  <si>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</si>
  <si>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</si>
  <si>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</si>
  <si>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</si>
  <si>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</si>
  <si>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</si>
  <si>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</si>
  <si>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</si>
  <si>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</si>
  <si>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</si>
  <si>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</si>
  <si>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</si>
  <si>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</si>
  <si>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</si>
  <si>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</si>
  <si>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</si>
  <si>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</si>
  <si>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</si>
  <si>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</si>
  <si>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</si>
  <si>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</si>
  <si>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</si>
  <si>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</si>
  <si>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</si>
  <si>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</si>
  <si>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</si>
  <si>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</si>
  <si>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</si>
  <si>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</si>
  <si>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</si>
  <si>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</si>
  <si>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</si>
  <si>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</si>
  <si>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</si>
  <si>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</si>
  <si>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</si>
  <si>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</si>
  <si>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</si>
  <si>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</si>
  <si>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</si>
  <si>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</si>
  <si>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</si>
  <si>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</si>
  <si>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</si>
  <si>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</si>
  <si>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</si>
  <si>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</si>
  <si>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</si>
  <si>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</si>
  <si>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</si>
  <si>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</si>
  <si>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</si>
  <si>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</si>
  <si>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</si>
  <si>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</si>
  <si>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</si>
  <si>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</si>
  <si>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</si>
  <si>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</si>
  <si>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</si>
  <si>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</si>
  <si>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</si>
  <si>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</si>
  <si>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</si>
  <si>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</si>
  <si>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</si>
  <si>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</si>
  <si>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</si>
  <si>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</si>
  <si>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</si>
  <si>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</si>
  <si>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</si>
  <si>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</si>
  <si>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</si>
  <si>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</si>
  <si>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</si>
  <si>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</si>
  <si>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</si>
  <si>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</si>
  <si>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</si>
  <si>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</si>
  <si>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</si>
  <si>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</si>
  <si>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</si>
  <si>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</si>
  <si>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</si>
  <si>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</si>
  <si>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</si>
  <si>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</si>
  <si>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</si>
  <si>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</si>
  <si>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</si>
  <si>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</si>
  <si>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</si>
  <si>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</si>
  <si>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</si>
  <si>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</si>
  <si>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</si>
  <si>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</si>
  <si>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</si>
  <si>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</si>
  <si>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</si>
  <si>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</si>
  <si>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</si>
  <si>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</si>
  <si>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</si>
  <si>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</si>
  <si>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</si>
  <si>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</si>
  <si>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</si>
  <si>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</si>
  <si>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</si>
  <si>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</si>
  <si>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</si>
  <si>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</si>
  <si>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</si>
  <si>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</si>
  <si>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</si>
  <si>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</si>
  <si>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</si>
  <si>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</si>
  <si>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</si>
  <si>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</si>
  <si>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</si>
  <si>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</si>
  <si>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</si>
  <si>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</si>
  <si>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</si>
  <si>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</si>
  <si>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</si>
  <si>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</si>
  <si>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</si>
  <si>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</si>
  <si>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</si>
  <si>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</si>
  <si>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</si>
  <si>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</si>
  <si>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</si>
  <si>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</si>
  <si>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</si>
  <si>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</si>
  <si>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</si>
  <si>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</si>
  <si>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</si>
  <si>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</si>
  <si>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</si>
  <si>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</si>
  <si>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</si>
  <si>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</si>
  <si>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</si>
  <si>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</si>
  <si>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</si>
  <si>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</si>
  <si>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</si>
  <si>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</si>
  <si>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</si>
  <si>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</si>
  <si>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</si>
  <si>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</si>
  <si>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</si>
  <si>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</si>
  <si>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</si>
  <si>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</si>
  <si>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</si>
  <si>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</si>
  <si>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</si>
  <si>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</si>
  <si>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</si>
  <si>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</si>
  <si>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</si>
  <si>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</si>
  <si>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</si>
  <si>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</si>
  <si>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</si>
  <si>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</si>
  <si>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</si>
  <si>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</si>
  <si>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</si>
  <si>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</si>
  <si>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</si>
  <si>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</si>
  <si>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</si>
  <si>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</si>
  <si>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</si>
  <si>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</si>
  <si>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</si>
  <si>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</si>
  <si>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</si>
  <si>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</si>
  <si>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</si>
  <si>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</si>
  <si>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</si>
  <si>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</si>
  <si>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</si>
  <si>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</si>
  <si>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</si>
  <si>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</si>
  <si>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</si>
  <si>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</si>
  <si>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</si>
  <si>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</si>
  <si>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</si>
  <si>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</si>
  <si>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</si>
  <si>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</si>
  <si>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</si>
  <si>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</si>
  <si>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</si>
  <si>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</si>
  <si>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</si>
  <si>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</si>
  <si>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</si>
  <si>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</si>
  <si>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</si>
  <si>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</si>
  <si>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</si>
  <si>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</si>
  <si>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</si>
  <si>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</si>
  <si>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</si>
  <si>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</si>
  <si>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</si>
  <si>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</si>
  <si>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</si>
  <si>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</si>
  <si>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</si>
  <si>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</si>
  <si>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</si>
  <si>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</si>
  <si>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</si>
  <si>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</si>
  <si>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</si>
  <si>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</si>
  <si>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</si>
  <si>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</si>
  <si>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</si>
  <si>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</si>
  <si>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</si>
  <si>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</si>
  <si>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</si>
  <si>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</si>
  <si>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</si>
  <si>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</si>
  <si>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</si>
  <si>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</si>
  <si>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</si>
  <si>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</si>
  <si>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</si>
  <si>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</si>
  <si>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</si>
  <si>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</si>
  <si>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</si>
  <si>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</si>
  <si>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</si>
  <si>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</si>
  <si>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</si>
  <si>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</si>
  <si>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</si>
  <si>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</si>
  <si>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</si>
  <si>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</si>
  <si>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</si>
  <si>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</si>
  <si>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</si>
  <si>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</si>
  <si>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</si>
  <si>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</si>
  <si>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</si>
  <si>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</si>
  <si>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</si>
  <si>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</si>
  <si>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</si>
  <si>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</si>
  <si>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</si>
  <si>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</si>
  <si>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</si>
  <si>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</si>
  <si>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</si>
  <si>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</si>
  <si>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</si>
  <si>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</si>
  <si>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</si>
  <si>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</si>
  <si>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</si>
  <si>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</si>
  <si>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</si>
  <si>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</si>
  <si>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</si>
  <si>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</si>
  <si>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</si>
  <si>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</si>
  <si>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</si>
  <si>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</si>
  <si>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</si>
  <si>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</si>
  <si>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</si>
  <si>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</si>
  <si>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</si>
  <si>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</si>
  <si>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</si>
  <si>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</si>
  <si>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</si>
  <si>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</si>
  <si>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</si>
  <si>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</si>
  <si>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</si>
  <si>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</si>
  <si>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</si>
  <si>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</si>
  <si>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</si>
  <si>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</si>
  <si>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</si>
  <si>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</si>
  <si>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</si>
  <si>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</si>
  <si>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</si>
  <si>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</si>
  <si>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</si>
  <si>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</si>
  <si>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</si>
  <si>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</si>
  <si>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</si>
  <si>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</si>
  <si>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</si>
  <si>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</si>
  <si>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</si>
  <si>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</si>
  <si>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</si>
  <si>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</si>
  <si>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</si>
  <si>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</si>
  <si>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</si>
  <si>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</si>
  <si>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</si>
  <si>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</si>
  <si>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</si>
  <si>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</si>
  <si>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</si>
  <si>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</si>
  <si>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</si>
  <si>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</si>
  <si>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</si>
  <si>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</si>
  <si>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</si>
  <si>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</si>
  <si>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</si>
  <si>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</si>
  <si>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</si>
  <si>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</si>
  <si>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</si>
  <si>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</si>
  <si>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</si>
  <si>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</si>
  <si>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</si>
  <si>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</si>
  <si>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</si>
  <si>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</si>
  <si>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</si>
  <si>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</si>
  <si>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</si>
  <si>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</si>
  <si>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</si>
  <si>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</si>
  <si>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</si>
  <si>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</si>
  <si>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</si>
  <si>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</si>
  <si>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</si>
  <si>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</si>
  <si>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</si>
  <si>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</si>
  <si>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</si>
  <si>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</si>
  <si>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</si>
  <si>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</si>
  <si>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</si>
  <si>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</si>
  <si>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</si>
  <si>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</si>
  <si>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</si>
  <si>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</si>
  <si>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</si>
  <si>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</si>
  <si>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</si>
  <si>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</si>
  <si>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</si>
  <si>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</si>
  <si>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</si>
  <si>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</si>
  <si>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</si>
  <si>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</si>
  <si>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</si>
  <si>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</si>
  <si>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</si>
  <si>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</si>
  <si>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</si>
  <si>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</si>
  <si>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</si>
  <si>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</si>
  <si>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</si>
  <si>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</si>
  <si>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</si>
  <si>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</si>
  <si>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</si>
  <si>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</si>
  <si>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</si>
  <si>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</si>
  <si>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</si>
  <si>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</si>
  <si>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</si>
  <si>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</si>
  <si>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</si>
  <si>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</si>
  <si>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</si>
  <si>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</si>
  <si>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</si>
  <si>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</si>
  <si>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</si>
  <si>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</si>
  <si>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</si>
  <si>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</si>
  <si>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</si>
  <si>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</si>
  <si>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</si>
  <si>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</si>
  <si>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</si>
  <si>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</si>
  <si>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</si>
  <si>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</si>
  <si>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</si>
  <si>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</si>
  <si>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</si>
  <si>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</si>
  <si>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</si>
  <si>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</si>
  <si>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</si>
  <si>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</si>
  <si>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</si>
  <si>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</si>
  <si>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</si>
  <si>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</si>
  <si>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</si>
  <si>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</si>
  <si>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</si>
  <si>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</si>
  <si>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</si>
  <si>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</si>
  <si>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</si>
  <si>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</si>
  <si>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</si>
  <si>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</si>
  <si>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</si>
  <si>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</si>
  <si>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</si>
  <si>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</si>
  <si>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</si>
  <si>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</si>
  <si>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</si>
  <si>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</si>
  <si>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</si>
  <si>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</si>
  <si>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</si>
  <si>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</si>
  <si>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</si>
  <si>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</si>
  <si>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</si>
  <si>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</si>
  <si>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</si>
  <si>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</si>
  <si>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</si>
  <si>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</si>
  <si>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</si>
  <si>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</si>
  <si>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</si>
  <si>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</si>
  <si>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</si>
  <si>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</si>
  <si>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</si>
  <si>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</si>
  <si>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</si>
  <si>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</si>
  <si>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</si>
  <si>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</si>
  <si>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</si>
  <si>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</si>
  <si>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</si>
  <si>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</si>
  <si>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</si>
  <si>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</si>
  <si>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</si>
  <si>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</si>
  <si>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</si>
  <si>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</si>
  <si>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</si>
  <si>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</si>
  <si>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</si>
  <si>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</si>
  <si>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</si>
  <si>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</si>
  <si>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</si>
  <si>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</si>
  <si>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</si>
  <si>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</si>
  <si>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</si>
  <si>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</si>
  <si>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</si>
  <si>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</si>
  <si>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</si>
  <si>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</si>
  <si>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</si>
  <si>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</si>
  <si>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</si>
  <si>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</si>
  <si>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</si>
  <si>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</si>
  <si>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</si>
  <si>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</si>
  <si>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</si>
  <si>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</si>
  <si>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</si>
  <si>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</si>
  <si>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</si>
  <si>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</si>
  <si>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</si>
  <si>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</si>
  <si>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</si>
  <si>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</si>
  <si>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</si>
  <si>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</si>
  <si>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</si>
  <si>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</si>
  <si>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</si>
  <si>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</si>
  <si>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</si>
  <si>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</si>
  <si>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</si>
  <si>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</si>
  <si>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</si>
  <si>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</si>
  <si>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</si>
  <si>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</si>
  <si>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</si>
  <si>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</si>
  <si>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</si>
  <si>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</si>
  <si>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</si>
  <si>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</si>
  <si>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</si>
  <si>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</si>
  <si>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</si>
  <si>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</si>
  <si>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</si>
  <si>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</si>
  <si>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</si>
  <si>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</si>
  <si>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</si>
  <si>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</si>
  <si>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</si>
  <si>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</si>
  <si>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</si>
  <si>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</si>
  <si>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</si>
  <si>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</si>
  <si>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</si>
  <si>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</si>
  <si>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</si>
  <si>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</si>
  <si>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</si>
  <si>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</si>
  <si>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</si>
  <si>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</si>
  <si>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</si>
  <si>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</si>
  <si>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</si>
  <si>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</si>
  <si>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</si>
  <si>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</si>
  <si>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</si>
  <si>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</si>
  <si>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</si>
  <si>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</si>
  <si>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</si>
  <si>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</si>
  <si>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</si>
  <si>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</si>
  <si>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</si>
  <si>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</si>
  <si>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</si>
  <si>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</si>
  <si>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</si>
  <si>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</si>
  <si>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</si>
  <si>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</si>
  <si>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</si>
  <si>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</si>
  <si>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</si>
  <si>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</si>
  <si>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</si>
  <si>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</si>
  <si>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</si>
  <si>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</si>
  <si>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</si>
  <si>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</si>
  <si>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</si>
  <si>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</si>
  <si>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</si>
  <si>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</si>
  <si>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</si>
  <si>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</si>
  <si>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</si>
  <si>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</si>
  <si>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</si>
  <si>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</si>
  <si>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</si>
  <si>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</si>
  <si>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</si>
  <si>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</si>
  <si>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</si>
  <si>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</si>
  <si>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</si>
  <si>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</si>
  <si>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</si>
  <si>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</si>
  <si>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</si>
  <si>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</si>
  <si>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</si>
  <si>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</si>
  <si>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</si>
  <si>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</si>
  <si>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</si>
  <si>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</si>
  <si>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</si>
  <si>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</si>
  <si>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</si>
  <si>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</si>
  <si>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</si>
  <si>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</si>
  <si>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</si>
  <si>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</si>
  <si>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</si>
  <si>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</si>
  <si>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</si>
  <si>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</si>
  <si>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</si>
  <si>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</si>
  <si>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</si>
  <si>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</si>
  <si>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</si>
  <si>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</si>
  <si>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</si>
  <si>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</si>
  <si>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</si>
  <si>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</si>
  <si>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</si>
  <si>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</si>
  <si>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</si>
  <si>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</si>
  <si>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</si>
  <si>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</si>
  <si>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</si>
  <si>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</si>
  <si>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</si>
  <si>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</si>
  <si>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</si>
  <si>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</si>
  <si>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</si>
  <si>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</si>
  <si>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</si>
  <si>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</si>
  <si>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</si>
  <si>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</si>
  <si>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</si>
  <si>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</si>
  <si>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</si>
  <si>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</si>
  <si>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</si>
  <si>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</si>
  <si>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</si>
  <si>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</si>
  <si>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</si>
  <si>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</si>
  <si>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</si>
  <si>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</si>
  <si>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</si>
  <si>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</si>
  <si>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</si>
  <si>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</si>
  <si>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</si>
  <si>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</si>
  <si>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</si>
  <si>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</si>
  <si>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</si>
  <si>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</si>
  <si>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</si>
  <si>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</si>
  <si>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</si>
  <si>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</si>
  <si>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</si>
  <si>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</si>
  <si>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</si>
  <si>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</si>
  <si>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</si>
  <si>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</si>
  <si>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</si>
  <si>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</si>
  <si>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</si>
  <si>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</si>
  <si>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</si>
  <si>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</si>
  <si>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</si>
  <si>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</si>
  <si>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</si>
  <si>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</si>
  <si>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</si>
  <si>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</si>
  <si>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</si>
  <si>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</si>
  <si>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</si>
  <si>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</si>
  <si>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</si>
  <si>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</si>
  <si>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</si>
  <si>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</si>
  <si>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</si>
  <si>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</si>
  <si>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</si>
  <si>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</si>
  <si>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</si>
  <si>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</si>
  <si>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</si>
  <si>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</si>
  <si>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</si>
  <si>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</si>
  <si>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</si>
  <si>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</si>
  <si>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</si>
  <si>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</si>
  <si>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</si>
  <si>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</si>
  <si>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</si>
  <si>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</si>
  <si>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</si>
  <si>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</si>
  <si>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</si>
  <si>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</si>
  <si>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</si>
  <si>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</si>
  <si>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</si>
  <si>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</si>
  <si>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</si>
  <si>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</si>
  <si>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</si>
  <si>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</si>
  <si>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</si>
  <si>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</si>
  <si>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</si>
  <si>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</si>
  <si>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</si>
  <si>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</si>
  <si>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</si>
  <si>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</si>
  <si>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</si>
  <si>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</si>
  <si>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</si>
  <si>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</si>
  <si>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</si>
  <si>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</si>
  <si>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</si>
  <si>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</si>
  <si>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</si>
  <si>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</si>
  <si>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</si>
  <si>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</si>
  <si>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</si>
  <si>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</si>
  <si>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</si>
  <si>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</si>
  <si>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</si>
  <si>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</si>
  <si>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</si>
  <si>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</si>
  <si>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</si>
  <si>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</si>
  <si>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</si>
  <si>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</si>
  <si>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</si>
  <si>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</si>
  <si>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</si>
  <si>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</si>
  <si>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</si>
  <si>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</si>
  <si>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</si>
  <si>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</si>
  <si>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</si>
  <si>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</si>
  <si>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</si>
  <si>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</si>
  <si>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</si>
  <si>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</si>
  <si>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</si>
  <si>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</si>
  <si>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</si>
  <si>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</si>
  <si>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</si>
  <si>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</si>
  <si>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</si>
  <si>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</si>
  <si>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</si>
  <si>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</si>
  <si>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</si>
  <si>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</si>
  <si>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</si>
  <si>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</si>
  <si>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</si>
  <si>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</si>
  <si>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</si>
  <si>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</si>
  <si>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</si>
  <si>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</si>
  <si>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</si>
  <si>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</si>
  <si>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</si>
  <si>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</si>
  <si>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</si>
  <si>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</si>
  <si>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</si>
  <si>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</si>
  <si>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</si>
  <si>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</si>
  <si>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</si>
  <si>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</si>
  <si>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</si>
  <si>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</si>
  <si>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</si>
  <si>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</si>
  <si>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</si>
  <si>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</si>
  <si>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</si>
  <si>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</si>
  <si>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</si>
  <si>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</si>
  <si>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</si>
  <si>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</si>
  <si>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</si>
  <si>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</si>
  <si>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</si>
  <si>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</si>
  <si>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</si>
  <si>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</si>
  <si>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</si>
  <si>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</si>
  <si>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</si>
  <si>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</si>
  <si>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</si>
  <si>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</si>
  <si>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</si>
  <si>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</si>
  <si>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</si>
  <si>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</si>
  <si>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</si>
  <si>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</si>
  <si>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</si>
  <si>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</si>
  <si>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</si>
  <si>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</si>
  <si>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</si>
  <si>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</si>
  <si>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</si>
  <si>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</si>
  <si>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</si>
  <si>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</si>
  <si>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</si>
  <si>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</si>
  <si>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</si>
  <si>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</si>
  <si>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</si>
  <si>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</si>
  <si>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</si>
  <si>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</si>
  <si>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</si>
  <si>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</si>
  <si>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</si>
  <si>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</si>
  <si>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</si>
  <si>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</si>
  <si>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</si>
  <si>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</si>
  <si>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</si>
  <si>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</si>
  <si>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</si>
  <si>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</si>
  <si>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</si>
  <si>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</si>
  <si>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</si>
  <si>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</si>
  <si>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</si>
  <si>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</si>
  <si>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</si>
  <si>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</si>
  <si>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</si>
  <si>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</si>
  <si>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</si>
  <si>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</si>
  <si>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</si>
  <si>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</si>
  <si>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</si>
  <si>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</si>
  <si>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</si>
  <si>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</si>
  <si>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</si>
  <si>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</si>
  <si>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</si>
  <si>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</si>
  <si>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</si>
  <si>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</si>
  <si>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</si>
  <si>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</si>
  <si>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</si>
  <si>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</si>
  <si>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</si>
  <si>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</si>
  <si>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</si>
  <si>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</si>
  <si>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</si>
  <si>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</si>
  <si>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</si>
  <si>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</si>
  <si>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</si>
  <si>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</si>
  <si>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</si>
  <si>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</si>
  <si>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</si>
  <si>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</si>
  <si>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</si>
  <si>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</si>
  <si>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</si>
  <si>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</si>
  <si>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</si>
  <si>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</si>
  <si>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</si>
  <si>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</si>
  <si>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</si>
  <si>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</si>
  <si>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</si>
  <si>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</si>
  <si>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</si>
  <si>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</si>
  <si>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</si>
  <si>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</si>
  <si>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</si>
  <si>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</si>
  <si>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</si>
  <si>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</si>
  <si>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</si>
  <si>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</si>
  <si>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</si>
  <si>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</si>
  <si>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</si>
  <si>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</si>
  <si>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</si>
  <si>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</si>
  <si>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</si>
  <si>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</si>
  <si>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</si>
  <si>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</si>
  <si>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</si>
  <si>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</si>
  <si>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</si>
  <si>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</si>
  <si>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</si>
  <si>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</si>
  <si>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</si>
  <si>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</si>
  <si>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</si>
  <si>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</si>
  <si>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</si>
  <si>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</si>
  <si>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</si>
  <si>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</si>
  <si>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</si>
  <si>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</si>
  <si>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</si>
  <si>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</si>
  <si>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</si>
  <si>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</si>
  <si>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</si>
  <si>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</si>
  <si>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</si>
  <si>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</si>
  <si>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</si>
  <si>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</si>
  <si>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</si>
  <si>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</si>
  <si>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</si>
  <si>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</si>
  <si>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</si>
  <si>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</si>
  <si>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</si>
  <si>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</si>
  <si>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</si>
  <si>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</si>
  <si>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</si>
  <si>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</si>
  <si>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</si>
  <si>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</si>
  <si>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</si>
  <si>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</si>
  <si>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</si>
  <si>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</si>
  <si>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</si>
  <si>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</si>
  <si>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</si>
  <si>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</si>
  <si>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</si>
  <si>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</si>
  <si>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</si>
  <si>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</si>
  <si>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</si>
  <si>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</si>
  <si>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</si>
  <si>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</si>
  <si>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</si>
  <si>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</si>
  <si>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</si>
  <si>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</si>
  <si>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</si>
  <si>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</si>
  <si>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</si>
  <si>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</si>
  <si>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</si>
  <si>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</si>
  <si>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</si>
  <si>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</si>
  <si>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</si>
  <si>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</si>
  <si>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</si>
  <si>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</si>
  <si>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</si>
  <si>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</si>
  <si>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</si>
  <si>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</si>
  <si>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</si>
  <si>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</si>
  <si>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</si>
  <si>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</si>
  <si>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</si>
  <si>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</si>
  <si>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</si>
  <si>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</si>
  <si>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</si>
  <si>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</si>
  <si>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</si>
  <si>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</si>
  <si>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</si>
  <si>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</si>
  <si>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</si>
  <si>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</si>
  <si>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</si>
  <si>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</si>
  <si>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</si>
  <si>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</si>
  <si>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</si>
  <si>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</si>
  <si>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</si>
  <si>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</si>
  <si>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</si>
  <si>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</si>
  <si>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</si>
  <si>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</si>
  <si>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</si>
  <si>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</si>
  <si>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</si>
  <si>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</si>
  <si>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</si>
  <si>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</si>
  <si>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</si>
  <si>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</si>
  <si>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</si>
  <si>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</si>
  <si>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</si>
  <si>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</si>
  <si>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</si>
  <si>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</si>
  <si>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</si>
  <si>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</si>
  <si>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</si>
  <si>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</si>
  <si>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</si>
  <si>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</si>
  <si>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</si>
  <si>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</si>
  <si>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</si>
  <si>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</si>
  <si>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</si>
  <si>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</si>
  <si>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</si>
  <si>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</si>
  <si>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</si>
  <si>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</si>
  <si>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</si>
  <si>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</si>
  <si>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</si>
  <si>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</si>
  <si>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</si>
  <si>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</si>
  <si>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</si>
  <si>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</si>
  <si>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</si>
  <si>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</si>
  <si>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</si>
  <si>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</si>
  <si>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</si>
  <si>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</si>
  <si>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</si>
  <si>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</si>
  <si>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</si>
  <si>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</si>
  <si>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</si>
  <si>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</si>
  <si>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</si>
  <si>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</si>
  <si>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</si>
  <si>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</si>
  <si>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</si>
  <si>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</si>
  <si>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</si>
  <si>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</si>
  <si>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</si>
  <si>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</si>
  <si>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</si>
  <si>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</si>
  <si>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</si>
  <si>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</si>
  <si>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</si>
  <si>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</si>
  <si>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</si>
  <si>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</si>
  <si>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</si>
  <si>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</si>
  <si>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</si>
  <si>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</si>
  <si>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</si>
  <si>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</si>
  <si>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</si>
  <si>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</si>
  <si>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</si>
  <si>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</si>
  <si>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</si>
  <si>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</si>
  <si>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</si>
  <si>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</si>
  <si>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</si>
  <si>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</si>
  <si>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</si>
  <si>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</si>
  <si>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</si>
  <si>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</si>
  <si>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</si>
  <si>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</si>
  <si>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</si>
  <si>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</si>
  <si>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</si>
  <si>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</si>
  <si>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</si>
  <si>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</si>
  <si>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</si>
  <si>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</si>
  <si>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</si>
  <si>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</si>
  <si>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</si>
  <si>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</si>
  <si>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</si>
  <si>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</si>
  <si>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</si>
  <si>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</si>
  <si>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</si>
  <si>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</si>
  <si>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</si>
  <si>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</si>
  <si>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</si>
  <si>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</si>
  <si>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</si>
  <si>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</si>
  <si>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</si>
  <si>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</si>
  <si>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</si>
  <si>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</si>
  <si>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</si>
  <si>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</si>
  <si>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</si>
  <si>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</si>
  <si>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</si>
  <si>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</si>
  <si>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</si>
  <si>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</si>
  <si>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</si>
  <si>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</si>
  <si>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</si>
  <si>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</si>
  <si>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</si>
  <si>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</si>
  <si>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</si>
  <si>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</si>
  <si>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</si>
  <si>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</si>
  <si>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</si>
  <si>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</si>
  <si>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</si>
  <si>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</si>
  <si>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</si>
  <si>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</si>
  <si>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</si>
  <si>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</si>
  <si>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</si>
  <si>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</si>
  <si>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</si>
  <si>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</si>
  <si>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</si>
  <si>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</si>
  <si>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</si>
  <si>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</si>
  <si>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</si>
  <si>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</si>
  <si>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</si>
  <si>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</si>
  <si>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</si>
  <si>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</si>
  <si>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</si>
  <si>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</si>
  <si>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</si>
  <si>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</si>
  <si>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</si>
  <si>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</si>
  <si>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</si>
  <si>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</si>
  <si>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</si>
  <si>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</si>
  <si>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</si>
  <si>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</si>
  <si>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</si>
  <si>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</si>
  <si>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</si>
  <si>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</si>
  <si>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</si>
  <si>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</si>
  <si>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</si>
  <si>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</si>
  <si>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</si>
  <si>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</si>
  <si>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</si>
  <si>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</si>
  <si>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</si>
  <si>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</si>
  <si>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</si>
  <si>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</si>
  <si>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</si>
  <si>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</si>
  <si>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</si>
  <si>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</si>
  <si>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</si>
  <si>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</si>
  <si>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</si>
  <si>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</si>
  <si>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</si>
  <si>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</si>
  <si>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</si>
  <si>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</si>
  <si>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</si>
  <si>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</si>
  <si>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</si>
  <si>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</si>
  <si>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</si>
  <si>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</si>
  <si>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</si>
  <si>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</si>
  <si>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</si>
  <si>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</si>
  <si>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</si>
  <si>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</si>
  <si>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</si>
  <si>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</si>
  <si>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</si>
  <si>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</si>
  <si>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</si>
  <si>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</si>
  <si>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</si>
  <si>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</si>
  <si>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</si>
  <si>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</si>
  <si>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</si>
  <si>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</si>
  <si>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</si>
  <si>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</si>
  <si>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</si>
  <si>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</si>
  <si>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</si>
  <si>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</si>
  <si>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</si>
  <si>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</si>
  <si>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</si>
  <si>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</si>
  <si>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</si>
  <si>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</si>
  <si>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</si>
  <si>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</si>
  <si>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</si>
  <si>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</si>
  <si>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</si>
  <si>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</si>
  <si>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</si>
  <si>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</si>
  <si>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</si>
  <si>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</si>
  <si>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</si>
  <si>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</si>
  <si>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</si>
  <si>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</si>
  <si>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</si>
  <si>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</si>
  <si>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</si>
  <si>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</si>
  <si>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</si>
  <si>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</si>
  <si>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</si>
  <si>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</si>
  <si>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</si>
  <si>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</si>
  <si>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</si>
  <si>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</si>
  <si>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</si>
  <si>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</si>
  <si>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</si>
  <si>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</si>
  <si>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</si>
  <si>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</si>
  <si>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</si>
  <si>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</si>
  <si>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</si>
  <si>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</si>
  <si>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</si>
  <si>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</si>
  <si>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</si>
  <si>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</si>
  <si>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</si>
  <si>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</si>
  <si>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</si>
  <si>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</si>
  <si>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</si>
  <si>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</si>
  <si>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</si>
  <si>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</si>
  <si>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</si>
  <si>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</si>
  <si>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</si>
  <si>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</si>
  <si>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</si>
  <si>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</si>
  <si>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</si>
  <si>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</si>
  <si>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</si>
  <si>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</si>
  <si>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</si>
  <si>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</si>
  <si>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</si>
  <si>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</si>
  <si>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</si>
  <si>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</si>
  <si>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</si>
  <si>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</si>
  <si>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</si>
  <si>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</si>
  <si>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</si>
  <si>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</si>
  <si>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</si>
  <si>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</si>
  <si>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</si>
  <si>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</si>
  <si>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</si>
  <si>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</si>
  <si>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</si>
  <si>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</si>
  <si>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</si>
  <si>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</si>
  <si>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</si>
  <si>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</si>
  <si>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</si>
  <si>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</si>
  <si>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</si>
  <si>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</si>
  <si>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</si>
  <si>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</si>
  <si>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</si>
  <si>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</si>
  <si>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</si>
  <si>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</si>
  <si>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</si>
  <si>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</si>
  <si>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</si>
  <si>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</si>
  <si>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</si>
  <si>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</si>
  <si>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</si>
  <si>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</si>
  <si>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</si>
  <si>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</si>
  <si>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</si>
  <si>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</si>
  <si>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</si>
  <si>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</si>
  <si>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</si>
  <si>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</si>
  <si>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</si>
  <si>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</si>
  <si>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</si>
  <si>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</si>
  <si>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</si>
  <si>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</si>
  <si>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</si>
  <si>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</si>
  <si>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</si>
  <si>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</si>
  <si>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</si>
  <si>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</si>
  <si>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</si>
  <si>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</si>
  <si>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</si>
  <si>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</si>
  <si>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</si>
  <si>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</si>
  <si>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</si>
  <si>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</si>
  <si>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</si>
  <si>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</si>
  <si>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</si>
  <si>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</si>
  <si>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</si>
  <si>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</si>
  <si>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</si>
  <si>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</si>
  <si>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</si>
  <si>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</si>
  <si>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</si>
  <si>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</si>
  <si>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</si>
  <si>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</si>
  <si>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</si>
  <si>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</si>
  <si>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</si>
  <si>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</si>
  <si>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</si>
  <si>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</si>
  <si>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</si>
  <si>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</si>
  <si>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</si>
  <si>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</si>
  <si>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</si>
  <si>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</si>
  <si>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</si>
  <si>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</si>
  <si>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</si>
  <si>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</si>
  <si>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</si>
  <si>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</si>
  <si>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</si>
  <si>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</si>
  <si>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</si>
  <si>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</si>
  <si>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</si>
  <si>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</si>
  <si>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</si>
  <si>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</si>
  <si>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</si>
  <si>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</si>
  <si>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</si>
  <si>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</si>
  <si>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</si>
  <si>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</si>
  <si>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</si>
  <si>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</si>
  <si>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</si>
  <si>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</si>
  <si>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</si>
  <si>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</si>
  <si>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</si>
  <si>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</si>
  <si>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</si>
  <si>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</si>
  <si>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</si>
  <si>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</si>
  <si>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</si>
  <si>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</si>
  <si>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</si>
  <si>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</si>
  <si>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</si>
  <si>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</si>
  <si>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</si>
  <si>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</si>
  <si>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</si>
  <si>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</si>
  <si>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</si>
  <si>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</si>
  <si>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</si>
  <si>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</si>
  <si>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</si>
  <si>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</si>
  <si>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</si>
  <si>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</si>
  <si>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</si>
  <si>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</si>
  <si>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</si>
  <si>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</si>
  <si>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</si>
  <si>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</si>
  <si>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</si>
  <si>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</si>
  <si>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</si>
  <si>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</si>
  <si>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</si>
  <si>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</si>
  <si>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</si>
  <si>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</si>
  <si>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</si>
  <si>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</si>
  <si>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</si>
  <si>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</si>
  <si>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</si>
  <si>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</si>
  <si>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</si>
  <si>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</si>
  <si>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</si>
  <si>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</si>
  <si>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</si>
  <si>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</si>
  <si>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</si>
  <si>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</si>
  <si>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</si>
  <si>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</si>
  <si>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</si>
  <si>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</si>
  <si>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</si>
  <si>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</si>
  <si>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</si>
  <si>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</si>
  <si>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</si>
  <si>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</si>
  <si>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</si>
  <si>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</si>
  <si>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</si>
  <si>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</si>
  <si>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</si>
  <si>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</si>
  <si>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</si>
  <si>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</si>
  <si>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</si>
  <si>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</si>
  <si>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</si>
  <si>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</si>
  <si>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</si>
  <si>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</si>
  <si>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</si>
  <si>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</si>
  <si>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</si>
  <si>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</si>
  <si>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</si>
  <si>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</si>
  <si>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</si>
  <si>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</si>
  <si>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</si>
  <si>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</si>
  <si>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</si>
  <si>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</si>
  <si>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</si>
  <si>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</si>
  <si>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</si>
  <si>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</si>
  <si>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</si>
  <si>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</si>
  <si>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</si>
  <si>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</si>
  <si>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</si>
  <si>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</si>
  <si>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</si>
  <si>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</si>
  <si>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</si>
  <si>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</si>
  <si>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</si>
  <si>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</si>
  <si>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</si>
  <si>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</si>
  <si>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</si>
  <si>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</si>
  <si>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</si>
  <si>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</si>
  <si>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</si>
  <si>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</si>
  <si>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</si>
  <si>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</si>
  <si>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</si>
  <si>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</si>
  <si>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</si>
  <si>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</si>
  <si>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</si>
  <si>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</si>
  <si>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</si>
  <si>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</si>
  <si>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</si>
  <si>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</si>
  <si>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</si>
  <si>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</si>
  <si>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</si>
  <si>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</si>
  <si>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</si>
  <si>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</si>
  <si>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</si>
  <si>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</si>
  <si>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</si>
  <si>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</si>
  <si>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</si>
  <si>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</si>
  <si>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</si>
  <si>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</si>
  <si>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</si>
  <si>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</si>
  <si>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</si>
  <si>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</si>
  <si>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</si>
  <si>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</si>
  <si>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</si>
  <si>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</si>
  <si>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</si>
  <si>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</si>
  <si>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</si>
  <si>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</si>
  <si>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</si>
  <si>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</si>
  <si>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</si>
  <si>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</si>
  <si>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</si>
  <si>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</si>
  <si>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</si>
  <si>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</si>
  <si>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</si>
  <si>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</si>
  <si>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</si>
  <si>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</si>
  <si>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</si>
  <si>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</si>
  <si>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</si>
  <si>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</si>
  <si>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</si>
  <si>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</si>
  <si>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</si>
  <si>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</si>
  <si>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</si>
  <si>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</si>
  <si>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</si>
  <si>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</si>
  <si>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</si>
  <si>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</si>
  <si>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</si>
  <si>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</si>
  <si>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</si>
  <si>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</si>
  <si>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</si>
  <si>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</si>
  <si>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</si>
  <si>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</si>
  <si>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</si>
  <si>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</si>
  <si>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</si>
  <si>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</si>
  <si>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</si>
  <si>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</si>
  <si>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</si>
  <si>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</si>
  <si>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</si>
  <si>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</si>
  <si>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</si>
  <si>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</si>
  <si>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</si>
  <si>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</si>
  <si>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</si>
  <si>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</si>
  <si>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</si>
  <si>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</si>
  <si>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</si>
  <si>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</si>
  <si>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</si>
  <si>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</si>
  <si>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</si>
  <si>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</si>
  <si>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</si>
  <si>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</si>
  <si>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</si>
  <si>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</si>
  <si>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</si>
  <si>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</si>
  <si>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</si>
  <si>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</si>
  <si>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</si>
  <si>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</si>
  <si>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</si>
  <si>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</si>
  <si>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</si>
  <si>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</si>
  <si>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</si>
  <si>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</si>
  <si>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</si>
  <si>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</si>
  <si>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</si>
  <si>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</si>
  <si>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</si>
  <si>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</si>
  <si>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</si>
  <si>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</si>
  <si>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</si>
  <si>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</si>
  <si>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</si>
  <si>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</si>
  <si>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</si>
  <si>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</si>
  <si>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</si>
  <si>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</si>
  <si>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</si>
  <si>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</si>
  <si>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</si>
  <si>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</si>
  <si>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</si>
  <si>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</si>
  <si>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</si>
  <si>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</si>
  <si>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</si>
  <si>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</si>
  <si>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</si>
  <si>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</si>
  <si>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</si>
  <si>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</si>
  <si>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</si>
  <si>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</si>
  <si>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</si>
  <si>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</si>
  <si>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</si>
  <si>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</si>
  <si>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</si>
  <si>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</si>
  <si>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</si>
  <si>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</si>
  <si>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</si>
  <si>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</si>
  <si>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</si>
  <si>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</si>
  <si>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</si>
  <si>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</si>
  <si>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</si>
  <si>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</si>
  <si>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</si>
  <si>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</si>
  <si>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</si>
  <si>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</si>
  <si>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</si>
  <si>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</si>
  <si>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</si>
  <si>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</si>
  <si>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</si>
  <si>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</si>
  <si>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</si>
  <si>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</si>
  <si>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</si>
  <si>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</si>
  <si>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</si>
  <si>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</si>
  <si>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</si>
  <si>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</si>
  <si>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</si>
  <si>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</si>
  <si>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</si>
  <si>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</si>
  <si>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</si>
  <si>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</si>
  <si>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</si>
  <si>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</si>
  <si>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</si>
  <si>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</si>
  <si>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</si>
  <si>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</si>
  <si>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</si>
  <si>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</si>
  <si>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</si>
  <si>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</si>
  <si>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</si>
  <si>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</si>
  <si>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</si>
  <si>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</si>
  <si>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</si>
  <si>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</si>
  <si>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</si>
  <si>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</si>
  <si>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</si>
  <si>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</si>
  <si>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</si>
  <si>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</si>
  <si>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</si>
  <si>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</si>
  <si>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</si>
  <si>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</si>
  <si>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</si>
  <si>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</si>
  <si>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</si>
  <si>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</si>
  <si>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</si>
  <si>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</si>
  <si>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</si>
  <si>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</si>
  <si>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</si>
  <si>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</si>
  <si>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</si>
  <si>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</si>
  <si>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</si>
  <si>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</si>
  <si>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</si>
  <si>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</si>
  <si>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</si>
  <si>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</si>
  <si>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</si>
  <si>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</si>
  <si>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</si>
  <si>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</si>
  <si>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</si>
  <si>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</si>
  <si>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</si>
  <si>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</si>
  <si>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</si>
  <si>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</si>
  <si>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</si>
  <si>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</si>
  <si>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</si>
  <si>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</si>
  <si>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</si>
  <si>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</si>
  <si>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</si>
  <si>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</si>
  <si>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</si>
  <si>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</si>
  <si>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</si>
  <si>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</si>
  <si>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</si>
  <si>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</si>
  <si>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</si>
  <si>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</si>
  <si>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</si>
  <si>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</si>
  <si>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</si>
  <si>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</si>
  <si>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</si>
  <si>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</si>
  <si>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</si>
  <si>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</si>
  <si>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</si>
  <si>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</si>
  <si>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</si>
  <si>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</si>
  <si>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</si>
  <si>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</si>
  <si>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</si>
  <si>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</si>
  <si>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</si>
  <si>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</si>
  <si>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</si>
  <si>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</si>
  <si>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</si>
  <si>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</si>
  <si>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</si>
  <si>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</si>
  <si>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</si>
  <si>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</si>
  <si>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</si>
  <si>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</si>
  <si>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</si>
  <si>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</si>
  <si>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</si>
  <si>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</si>
  <si>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</si>
  <si>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</si>
  <si>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</si>
  <si>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</si>
  <si>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</si>
  <si>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</si>
  <si>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</si>
  <si>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</si>
  <si>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</si>
  <si>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</si>
  <si>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</si>
  <si>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</si>
  <si>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</si>
  <si>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</si>
  <si>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</si>
  <si>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</si>
  <si>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</si>
  <si>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</si>
  <si>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</si>
  <si>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</si>
  <si>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</si>
  <si>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</si>
  <si>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</si>
  <si>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</si>
  <si>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</si>
  <si>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</si>
  <si>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</si>
  <si>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</si>
  <si>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</si>
  <si>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</si>
  <si>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</si>
  <si>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</si>
  <si>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</si>
  <si>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</si>
  <si>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</si>
  <si>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</si>
  <si>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</si>
  <si>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</si>
  <si>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</si>
  <si>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</si>
  <si>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</si>
  <si>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</si>
  <si>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</si>
  <si>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</si>
  <si>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</si>
  <si>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</si>
  <si>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</si>
  <si>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</si>
  <si>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</si>
  <si>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</si>
  <si>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</si>
  <si>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</si>
  <si>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</si>
  <si>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</si>
  <si>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</si>
  <si>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</si>
  <si>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</si>
  <si>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</si>
  <si>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</si>
  <si>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</si>
  <si>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</si>
  <si>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</si>
  <si>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</si>
  <si>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</si>
  <si>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</si>
  <si>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</si>
  <si>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</si>
  <si>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</si>
  <si>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</si>
  <si>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</si>
  <si>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</si>
  <si>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</si>
  <si>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</si>
  <si>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</si>
  <si>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</si>
  <si>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</si>
  <si>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</si>
  <si>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</si>
  <si>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</si>
  <si>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</si>
  <si>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</si>
  <si>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</si>
  <si>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</si>
  <si>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</si>
  <si>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</si>
  <si>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</si>
  <si>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</si>
  <si>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</si>
  <si>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</si>
  <si>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</si>
  <si>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</si>
  <si>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</si>
  <si>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</si>
  <si>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</si>
  <si>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</si>
  <si>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</si>
  <si>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</si>
  <si>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</si>
  <si>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</si>
  <si>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</si>
  <si>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</si>
  <si>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</si>
  <si>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</si>
  <si>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</si>
  <si>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</si>
  <si>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</si>
  <si>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</si>
  <si>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</si>
  <si>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</si>
  <si>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</si>
  <si>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</si>
  <si>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</si>
  <si>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</si>
  <si>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</si>
  <si>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</si>
  <si>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</si>
  <si>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</si>
  <si>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</si>
  <si>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</si>
  <si>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</si>
  <si>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</si>
  <si>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</si>
  <si>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</si>
  <si>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</si>
  <si>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</si>
  <si>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</si>
  <si>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</si>
  <si>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</si>
  <si>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</si>
  <si>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</si>
  <si>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</si>
  <si>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</si>
  <si>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</si>
  <si>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</si>
  <si>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</si>
  <si>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</si>
  <si>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</si>
  <si>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</si>
  <si>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</si>
  <si>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</si>
  <si>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</si>
  <si>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</si>
  <si>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</si>
  <si>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</si>
  <si>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</si>
  <si>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</si>
  <si>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</si>
  <si>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</si>
  <si>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</si>
  <si>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</si>
  <si>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</si>
  <si>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</si>
  <si>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</si>
  <si>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</si>
  <si>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</si>
  <si>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</si>
  <si>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</si>
  <si>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</si>
  <si>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</si>
  <si>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</si>
  <si>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</si>
  <si>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</si>
  <si>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</si>
  <si>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</si>
  <si>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</si>
  <si>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</si>
  <si>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</si>
  <si>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</si>
  <si>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</si>
  <si>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</si>
  <si>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</si>
  <si>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</si>
  <si>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</si>
  <si>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</si>
  <si>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</si>
  <si>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</si>
  <si>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</si>
  <si>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</si>
  <si>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</si>
  <si>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</si>
  <si>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</si>
  <si>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</si>
  <si>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</si>
  <si>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</si>
  <si>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</si>
  <si>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</si>
  <si>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</si>
  <si>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</si>
  <si>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</si>
  <si>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</si>
  <si>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</si>
  <si>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</si>
  <si>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</si>
  <si>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</si>
  <si>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</si>
  <si>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</si>
  <si>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</si>
  <si>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</si>
  <si>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</si>
  <si>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</si>
  <si>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</si>
  <si>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</si>
  <si>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</si>
  <si>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</si>
  <si>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</si>
  <si>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</si>
  <si>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</si>
  <si>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</si>
  <si>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</si>
  <si>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</si>
  <si>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</si>
  <si>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</si>
  <si>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</si>
  <si>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</si>
  <si>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</si>
  <si>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</si>
  <si>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</si>
  <si>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</si>
  <si>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</si>
  <si>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</si>
  <si>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</si>
  <si>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</si>
  <si>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</si>
  <si>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</si>
  <si>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</si>
  <si>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</si>
  <si>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</si>
  <si>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</si>
  <si>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</si>
  <si>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</si>
  <si>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</si>
  <si>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</si>
  <si>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</si>
  <si>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</si>
  <si>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</si>
  <si>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</si>
  <si>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</si>
  <si>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</si>
  <si>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</si>
  <si>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</si>
  <si>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</si>
  <si>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</si>
  <si>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</si>
  <si>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</si>
  <si>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</si>
  <si>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</si>
  <si>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</si>
  <si>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</si>
  <si>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</si>
  <si>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</si>
  <si>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</si>
  <si>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</si>
  <si>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</si>
  <si>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</si>
  <si>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</si>
  <si>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</si>
  <si>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</si>
  <si>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</si>
  <si>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</si>
  <si>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</si>
  <si>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</si>
  <si>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</si>
  <si>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</si>
  <si>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</si>
  <si>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</si>
  <si>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</si>
  <si>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</si>
  <si>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</si>
  <si>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</si>
  <si>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</si>
  <si>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</si>
  <si>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</si>
  <si>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</si>
  <si>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</si>
  <si>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</si>
  <si>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</si>
  <si>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</si>
  <si>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</si>
  <si>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</si>
  <si>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</si>
  <si>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</si>
  <si>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</si>
  <si>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</si>
  <si>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</si>
  <si>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</si>
  <si>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</si>
  <si>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</si>
  <si>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</si>
  <si>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</si>
  <si>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</si>
  <si>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</si>
  <si>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</si>
  <si>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</si>
  <si>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</si>
  <si>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</si>
  <si>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</si>
  <si>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</si>
  <si>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</si>
  <si>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</si>
  <si>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</si>
  <si>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</si>
  <si>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</si>
  <si>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</si>
  <si>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</si>
  <si>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</si>
  <si>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</si>
  <si>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</si>
  <si>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</si>
  <si>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</si>
  <si>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</si>
  <si>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</si>
  <si>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</si>
  <si>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</si>
  <si>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</si>
  <si>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</si>
  <si>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</si>
  <si>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</si>
  <si>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</si>
  <si>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</si>
  <si>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</si>
  <si>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</si>
  <si>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</si>
  <si>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</si>
  <si>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</si>
  <si>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</si>
  <si>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</si>
  <si>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</si>
  <si>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</si>
  <si>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</si>
  <si>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</si>
  <si>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</si>
  <si>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</si>
  <si>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</si>
  <si>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</si>
  <si>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</si>
  <si>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</si>
  <si>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</si>
  <si>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</si>
  <si>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</si>
  <si>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</si>
  <si>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</si>
  <si>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</si>
  <si>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</si>
  <si>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</si>
  <si>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</si>
  <si>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</si>
  <si>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</si>
  <si>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</si>
  <si>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</si>
  <si>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</si>
  <si>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</si>
  <si>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</si>
  <si>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</si>
  <si>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</si>
  <si>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</si>
  <si>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</si>
  <si>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</si>
  <si>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</si>
  <si>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</si>
  <si>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</si>
  <si>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</si>
  <si>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</si>
  <si>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</si>
  <si>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</si>
  <si>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</si>
  <si>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</si>
  <si>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</si>
  <si>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</si>
  <si>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</si>
  <si>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</si>
  <si>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</si>
  <si>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</si>
  <si>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</si>
  <si>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</si>
  <si>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</si>
  <si>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</si>
  <si>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</si>
  <si>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</si>
  <si>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</si>
  <si>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</si>
  <si>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</si>
  <si>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</si>
  <si>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</si>
  <si>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</si>
  <si>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</si>
  <si>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</si>
  <si>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</si>
  <si>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</si>
  <si>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</si>
  <si>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</si>
  <si>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</si>
  <si>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</si>
  <si>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</si>
  <si>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</si>
  <si>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</si>
  <si>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</si>
  <si>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</si>
  <si>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</si>
  <si>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</si>
  <si>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</si>
  <si>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</si>
  <si>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</si>
  <si>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</si>
  <si>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</si>
  <si>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</si>
  <si>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</si>
  <si>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</si>
  <si>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</si>
  <si>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</si>
  <si>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</si>
  <si>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</si>
  <si>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</si>
  <si>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</si>
  <si>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</si>
  <si>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</si>
  <si>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</si>
  <si>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</si>
  <si>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</si>
  <si>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</si>
  <si>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</si>
  <si>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</si>
  <si>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</si>
  <si>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</si>
  <si>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</si>
  <si>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</si>
  <si>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</si>
  <si>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</si>
  <si>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</si>
  <si>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</si>
  <si>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</si>
  <si>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</si>
  <si>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</si>
  <si>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</si>
  <si>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</si>
  <si>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</si>
  <si>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</si>
  <si>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</si>
  <si>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</si>
  <si>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</si>
  <si>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</si>
  <si>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</si>
  <si>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</si>
  <si>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</si>
  <si>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</si>
  <si>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</si>
  <si>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</si>
  <si>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</si>
  <si>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</si>
  <si>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</si>
  <si>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</si>
  <si>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</si>
  <si>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</si>
  <si>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</si>
  <si>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</si>
  <si>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</si>
  <si>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</si>
  <si>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</si>
  <si>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</si>
  <si>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</si>
  <si>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</si>
  <si>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</si>
  <si>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</si>
  <si>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</si>
  <si>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</si>
  <si>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</si>
  <si>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</si>
  <si>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</si>
  <si>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</si>
  <si>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</si>
  <si>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</si>
  <si>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</si>
  <si>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</si>
  <si>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</si>
  <si>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</si>
  <si>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</si>
  <si>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</si>
  <si>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</si>
  <si>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</si>
  <si>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</si>
  <si>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</si>
  <si>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</si>
  <si>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</si>
  <si>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</si>
  <si>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</si>
  <si>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</si>
  <si>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</si>
  <si>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</si>
  <si>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</si>
  <si>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</si>
  <si>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</si>
  <si>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</si>
  <si>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</si>
  <si>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</si>
  <si>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</si>
  <si>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</si>
  <si>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</si>
  <si>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</si>
  <si>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</si>
  <si>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</si>
  <si>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</si>
  <si>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</si>
  <si>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</si>
  <si>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</si>
  <si>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</si>
  <si>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</si>
  <si>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</si>
  <si>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</si>
  <si>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</si>
  <si>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</si>
  <si>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</si>
  <si>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</si>
  <si>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</si>
  <si>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</si>
  <si>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</si>
  <si>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</si>
  <si>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</si>
  <si>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</si>
  <si>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</si>
  <si>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</si>
  <si>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</si>
  <si>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</si>
  <si>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</si>
  <si>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</si>
  <si>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</si>
  <si>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</si>
  <si>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</si>
  <si>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</si>
  <si>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</si>
  <si>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</si>
  <si>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</si>
  <si>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</si>
  <si>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</si>
  <si>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</si>
  <si>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</si>
  <si>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</si>
  <si>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</si>
  <si>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</si>
  <si>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</si>
  <si>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</si>
  <si>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</si>
  <si>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</si>
  <si>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</si>
  <si>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</si>
  <si>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</si>
  <si>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</si>
  <si>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</si>
  <si>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</si>
  <si>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</si>
  <si>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</si>
  <si>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</si>
  <si>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</si>
  <si>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</si>
  <si>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</si>
  <si>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</si>
  <si>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</si>
  <si>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</si>
  <si>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</si>
  <si>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</si>
  <si>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</si>
  <si>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</si>
  <si>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</si>
  <si>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</si>
  <si>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</si>
  <si>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</si>
  <si>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</si>
  <si>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</si>
  <si>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</si>
  <si>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</si>
  <si>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</si>
  <si>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</si>
  <si>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</si>
  <si>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</si>
  <si>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</si>
  <si>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</si>
  <si>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</si>
  <si>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</si>
  <si>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</si>
  <si>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</si>
  <si>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</si>
  <si>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</si>
  <si>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</si>
  <si>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</si>
  <si>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</si>
  <si>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</si>
  <si>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</si>
  <si>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</si>
  <si>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</si>
  <si>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</si>
  <si>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</si>
  <si>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</si>
  <si>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</si>
  <si>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</si>
  <si>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</si>
  <si>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</si>
  <si>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</si>
  <si>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</si>
  <si>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</si>
  <si>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</si>
  <si>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</si>
  <si>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</si>
  <si>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</si>
  <si>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</si>
  <si>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</si>
  <si>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</si>
  <si>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</si>
  <si>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</si>
  <si>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</si>
  <si>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</si>
  <si>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</si>
  <si>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</si>
  <si>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</si>
  <si>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</si>
  <si>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</si>
  <si>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</si>
  <si>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</si>
  <si>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</si>
  <si>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</si>
  <si>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</si>
  <si>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</si>
  <si>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</si>
  <si>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</si>
  <si>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</si>
  <si>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</si>
  <si>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</si>
  <si>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</si>
  <si>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</si>
  <si>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</si>
  <si>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</si>
  <si>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</si>
  <si>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</si>
  <si>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</si>
  <si>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</si>
  <si>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</si>
  <si>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</si>
  <si>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</si>
  <si>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</si>
  <si>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</si>
  <si>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</si>
  <si>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</si>
  <si>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</si>
  <si>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</si>
  <si>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</si>
  <si>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</si>
  <si>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</si>
  <si>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</si>
  <si>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</si>
  <si>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</si>
  <si>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</si>
  <si>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</si>
  <si>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</si>
  <si>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</si>
  <si>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</si>
  <si>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</si>
  <si>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</si>
  <si>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</si>
  <si>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</si>
  <si>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</si>
  <si>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</si>
  <si>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</si>
  <si>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</si>
  <si>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</si>
  <si>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</si>
  <si>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</si>
  <si>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</si>
  <si>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</si>
  <si>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</si>
  <si>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</si>
  <si>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</si>
  <si>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</si>
  <si>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</si>
  <si>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</si>
  <si>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</si>
  <si>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</si>
  <si>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</si>
  <si>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</si>
  <si>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</si>
  <si>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</si>
  <si>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</si>
  <si>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</si>
  <si>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</si>
  <si>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</si>
  <si>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</si>
  <si>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</si>
  <si>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</si>
  <si>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</si>
  <si>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</si>
  <si>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</si>
  <si>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</si>
  <si>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</si>
  <si>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</si>
  <si>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</si>
  <si>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</si>
  <si>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</si>
  <si>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</si>
  <si>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</si>
  <si>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</si>
  <si>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</si>
  <si>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</si>
  <si>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</si>
  <si>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</si>
  <si>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</si>
  <si>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</si>
  <si>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</si>
  <si>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</si>
  <si>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</si>
  <si>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</si>
  <si>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</si>
  <si>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</si>
  <si>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</si>
  <si>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</si>
  <si>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</si>
  <si>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</si>
  <si>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</si>
  <si>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</si>
  <si>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</si>
  <si>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</si>
  <si>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</si>
  <si>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</si>
  <si>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</si>
  <si>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</si>
  <si>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</si>
  <si>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</si>
  <si>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</si>
  <si>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</si>
  <si>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</si>
  <si>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</si>
  <si>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</si>
  <si>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</si>
  <si>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</si>
  <si>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</si>
  <si>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</si>
  <si>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</si>
  <si>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</si>
  <si>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</si>
  <si>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</si>
  <si>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</si>
  <si>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</si>
  <si>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</si>
  <si>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</si>
  <si>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</si>
  <si>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</si>
  <si>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</si>
  <si>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</si>
  <si>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</si>
  <si>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</si>
  <si>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</si>
  <si>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</si>
  <si>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</si>
  <si>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</si>
  <si>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</si>
  <si>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</si>
  <si>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</si>
  <si>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</si>
  <si>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</si>
  <si>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</si>
  <si>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</si>
  <si>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</si>
  <si>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</si>
  <si>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</si>
  <si>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</si>
  <si>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</si>
  <si>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</si>
  <si>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</si>
  <si>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</si>
  <si>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</si>
  <si>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</si>
  <si>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</si>
  <si>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</si>
  <si>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</si>
  <si>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</si>
  <si>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</si>
  <si>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</si>
  <si>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</si>
  <si>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</si>
  <si>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</si>
  <si>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</si>
  <si>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</si>
  <si>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</si>
  <si>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</si>
  <si>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</si>
  <si>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</si>
  <si>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</si>
  <si>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</si>
  <si>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</si>
  <si>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</si>
  <si>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</si>
  <si>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</si>
  <si>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</si>
  <si>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</si>
  <si>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</si>
  <si>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</si>
  <si>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</si>
  <si>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</si>
  <si>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</si>
  <si>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</si>
  <si>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</si>
  <si>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</si>
  <si>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</si>
  <si>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</si>
  <si>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</si>
  <si>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</si>
  <si>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</si>
  <si>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</si>
  <si>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</si>
  <si>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</si>
  <si>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</si>
  <si>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</si>
  <si>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</si>
  <si>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</si>
  <si>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</si>
  <si>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</si>
  <si>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</si>
  <si>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</si>
  <si>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</si>
  <si>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</si>
  <si>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</si>
  <si>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</si>
  <si>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</si>
  <si>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</si>
  <si>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</si>
  <si>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</si>
  <si>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</si>
  <si>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</si>
  <si>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</si>
  <si>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</si>
  <si>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</si>
  <si>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</si>
  <si>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</si>
  <si>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</si>
  <si>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</si>
  <si>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</si>
  <si>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</si>
  <si>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</si>
  <si>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</si>
  <si>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</si>
  <si>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</si>
  <si>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</si>
  <si>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</si>
  <si>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</si>
  <si>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</si>
  <si>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</si>
  <si>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</si>
  <si>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</si>
  <si>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</si>
  <si>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</si>
  <si>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</si>
  <si>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</si>
  <si>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</si>
  <si>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</si>
  <si>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</si>
  <si>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</si>
  <si>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</si>
  <si>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</si>
  <si>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</si>
  <si>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</si>
  <si>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</si>
  <si>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</si>
  <si>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</si>
  <si>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</si>
  <si>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</si>
  <si>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</si>
  <si>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</si>
  <si>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</si>
  <si>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</si>
  <si>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</si>
  <si>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</si>
  <si>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</si>
  <si>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</si>
  <si>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</si>
  <si>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</si>
  <si>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</si>
  <si>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</si>
  <si>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</si>
  <si>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</si>
  <si>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</si>
  <si>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</si>
  <si>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</si>
  <si>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</si>
  <si>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</si>
  <si>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</si>
  <si>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</si>
  <si>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</si>
  <si>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</si>
  <si>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</si>
  <si>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</si>
  <si>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</si>
  <si>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</si>
  <si>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</si>
  <si>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</si>
  <si>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</si>
  <si>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</si>
  <si>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</si>
  <si>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</si>
  <si>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</si>
  <si>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</si>
  <si>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</si>
  <si>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</si>
  <si>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</si>
  <si>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</si>
  <si>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</si>
  <si>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</si>
  <si>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</si>
  <si>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</si>
  <si>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</si>
  <si>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</si>
  <si>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</si>
  <si>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</si>
  <si>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</si>
  <si>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</si>
  <si>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</si>
  <si>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</si>
  <si>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</si>
  <si>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</si>
  <si>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</si>
  <si>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</si>
  <si>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</si>
  <si>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</si>
  <si>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</si>
  <si>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</si>
  <si>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</si>
  <si>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</si>
  <si>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</si>
  <si>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</si>
  <si>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</si>
  <si>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</si>
  <si>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</si>
  <si>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</si>
  <si>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</si>
  <si>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</si>
  <si>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</si>
  <si>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</si>
  <si>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</si>
  <si>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</si>
  <si>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</si>
  <si>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</si>
  <si>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</si>
  <si>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</si>
  <si>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</si>
  <si>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</si>
  <si>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</si>
  <si>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</si>
  <si>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</si>
  <si>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</si>
  <si>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</si>
  <si>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</si>
  <si>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</si>
  <si>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</si>
  <si>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</si>
  <si>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</si>
  <si>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</si>
  <si>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</si>
  <si>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</si>
  <si>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</si>
  <si>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</si>
  <si>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</si>
  <si>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</si>
  <si>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</si>
  <si>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</si>
  <si>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</si>
  <si>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</si>
  <si>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</si>
  <si>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</si>
  <si>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</si>
  <si>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</si>
  <si>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</si>
  <si>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</si>
  <si>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</si>
  <si>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</si>
  <si>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</si>
  <si>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</si>
  <si>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</si>
  <si>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</si>
  <si>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</si>
  <si>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</si>
  <si>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</si>
  <si>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</si>
  <si>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</si>
  <si>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</si>
  <si>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</si>
  <si>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</si>
  <si>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</si>
  <si>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</si>
  <si>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</si>
  <si>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</si>
  <si>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</si>
  <si>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</si>
  <si>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</si>
  <si>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</si>
  <si>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</si>
  <si>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</si>
  <si>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</si>
  <si>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</si>
  <si>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</si>
  <si>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</si>
  <si>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</si>
  <si>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</si>
  <si>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</si>
  <si>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</si>
  <si>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</si>
  <si>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</si>
  <si>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</si>
  <si>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</si>
  <si>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</si>
  <si>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</si>
  <si>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</si>
  <si>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</si>
  <si>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</si>
  <si>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</si>
  <si>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</si>
  <si>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</si>
  <si>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</si>
  <si>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</si>
  <si>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</si>
  <si>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</si>
  <si>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</si>
  <si>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</si>
  <si>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</si>
  <si>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</si>
  <si>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</si>
  <si>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</si>
  <si>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</si>
  <si>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</si>
  <si>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</si>
  <si>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</si>
  <si>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</si>
  <si>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</si>
  <si>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</si>
  <si>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</si>
  <si>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</si>
  <si>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</si>
  <si>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</si>
  <si>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</si>
  <si>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</si>
  <si>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</si>
  <si>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</si>
  <si>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</si>
  <si>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</si>
  <si>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</si>
  <si>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</si>
  <si>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</si>
  <si>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</si>
  <si>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</si>
  <si>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</si>
  <si>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</si>
  <si>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</si>
  <si>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</si>
  <si>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</si>
  <si>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</si>
  <si>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</si>
  <si>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</si>
  <si>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</si>
  <si>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</si>
  <si>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</si>
  <si>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</si>
  <si>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</si>
  <si>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</si>
  <si>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</si>
  <si>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</si>
  <si>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</si>
  <si>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</si>
  <si>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</si>
  <si>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</si>
  <si>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</si>
  <si>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</si>
  <si>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</si>
  <si>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</si>
  <si>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</si>
  <si>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</si>
  <si>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</si>
  <si>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</si>
  <si>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</si>
  <si>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</si>
  <si>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</si>
  <si>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</si>
  <si>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</si>
  <si>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</si>
  <si>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</si>
  <si>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</si>
  <si>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</si>
  <si>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</si>
  <si>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</si>
  <si>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</si>
  <si>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</si>
  <si>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</si>
  <si>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</si>
  <si>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</si>
  <si>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</si>
  <si>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</si>
  <si>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</si>
  <si>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</si>
  <si>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</si>
  <si>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</si>
  <si>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</si>
  <si>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</si>
  <si>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</si>
  <si>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</si>
  <si>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</si>
  <si>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</si>
  <si>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</si>
  <si>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</si>
  <si>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</si>
  <si>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</si>
  <si>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</si>
  <si>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</si>
  <si>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</si>
  <si>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</si>
  <si>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</si>
  <si>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</si>
  <si>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</si>
  <si>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</si>
  <si>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</si>
  <si>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</si>
  <si>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</si>
  <si>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</si>
  <si>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</si>
  <si>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</si>
  <si>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</si>
  <si>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</si>
  <si>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</si>
  <si>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</si>
  <si>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</si>
  <si>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</si>
  <si>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</si>
  <si>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</si>
  <si>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</si>
  <si>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</si>
  <si>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</si>
  <si>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</si>
  <si>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</si>
  <si>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</si>
  <si>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</si>
  <si>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</si>
  <si>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</si>
  <si>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</si>
  <si>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</si>
  <si>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</si>
  <si>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</si>
  <si>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</si>
  <si>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</si>
  <si>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</si>
  <si>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</si>
  <si>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</si>
  <si>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</si>
  <si>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</si>
  <si>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</si>
  <si>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</si>
  <si>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</si>
  <si>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</si>
  <si>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</si>
  <si>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</si>
  <si>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</si>
  <si>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</si>
  <si>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</si>
  <si>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</si>
  <si>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</si>
  <si>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</si>
  <si>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</si>
  <si>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</si>
  <si>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</si>
  <si>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</si>
  <si>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</si>
  <si>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</si>
  <si>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</si>
  <si>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</si>
  <si>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</si>
  <si>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</si>
  <si>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</si>
  <si>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</si>
  <si>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</si>
  <si>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</si>
  <si>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</si>
  <si>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</si>
  <si>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</si>
  <si>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</si>
  <si>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</si>
  <si>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</si>
  <si>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</si>
  <si>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</si>
  <si>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</si>
  <si>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</si>
  <si>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</si>
  <si>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</si>
  <si>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</si>
  <si>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</si>
  <si>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</si>
  <si>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</si>
  <si>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</si>
  <si>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</si>
  <si>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</si>
  <si>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</si>
  <si>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</si>
  <si>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</si>
  <si>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</si>
  <si>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</si>
  <si>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</si>
  <si>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</si>
  <si>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</si>
  <si>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</si>
  <si>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</si>
  <si>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</si>
  <si>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</si>
  <si>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</si>
  <si>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</si>
  <si>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</si>
  <si>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</si>
  <si>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</si>
  <si>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</si>
  <si>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</si>
  <si>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</si>
  <si>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</si>
  <si>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</si>
  <si>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</si>
  <si>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</si>
  <si>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</si>
  <si>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</si>
  <si>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</si>
  <si>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</si>
  <si>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</si>
  <si>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</si>
  <si>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</si>
  <si>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</si>
  <si>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</si>
  <si>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</si>
  <si>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</si>
  <si>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</si>
  <si>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</si>
  <si>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</si>
  <si>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</si>
  <si>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</si>
  <si>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</si>
  <si>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</si>
  <si>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</si>
  <si>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</si>
  <si>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</si>
  <si>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</si>
  <si>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</si>
  <si>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</si>
  <si>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</si>
  <si>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</si>
  <si>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</si>
  <si>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</si>
  <si>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</si>
  <si>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</si>
  <si>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</si>
  <si>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</si>
  <si>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</si>
  <si>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</si>
  <si>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</si>
  <si>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</si>
  <si>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</si>
  <si>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</si>
  <si>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</si>
  <si>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</si>
  <si>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</si>
  <si>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</si>
  <si>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</si>
  <si>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</si>
  <si>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</si>
  <si>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</si>
  <si>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</si>
  <si>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</si>
  <si>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</si>
  <si>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</si>
  <si>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</si>
  <si>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</si>
  <si>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</si>
  <si>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</si>
  <si>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</si>
  <si>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</si>
  <si>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</si>
  <si>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</si>
  <si>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</si>
  <si>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</si>
  <si>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</si>
  <si>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</si>
  <si>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</si>
  <si>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</si>
  <si>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</si>
  <si>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</si>
  <si>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</si>
  <si>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</si>
  <si>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</si>
  <si>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</si>
  <si>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</si>
  <si>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</si>
  <si>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</si>
  <si>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</si>
  <si>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</si>
  <si>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</si>
  <si>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</si>
  <si>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</si>
  <si>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</si>
  <si>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</si>
  <si>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</si>
  <si>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</si>
  <si>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</si>
  <si>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</si>
  <si>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</si>
  <si>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</si>
  <si>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</si>
  <si>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</si>
  <si>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</si>
  <si>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</si>
  <si>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</si>
  <si>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</si>
  <si>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</si>
  <si>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</si>
  <si>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</si>
  <si>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</si>
  <si>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</si>
  <si>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</si>
  <si>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</si>
  <si>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</si>
  <si>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</si>
  <si>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</si>
  <si>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</si>
  <si>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</si>
  <si>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</si>
  <si>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</si>
  <si>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</si>
  <si>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</si>
  <si>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</si>
  <si>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</si>
  <si>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</si>
  <si>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</si>
  <si>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</si>
  <si>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</si>
  <si>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</si>
  <si>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</si>
  <si>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</si>
  <si>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</si>
  <si>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</si>
  <si>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</si>
  <si>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</si>
  <si>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</si>
  <si>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</si>
  <si>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</si>
  <si>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</si>
  <si>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</si>
  <si>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</si>
  <si>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</si>
  <si>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</si>
  <si>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</si>
  <si>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</si>
  <si>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</si>
  <si>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</si>
  <si>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</si>
  <si>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</si>
  <si>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</si>
  <si>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</si>
  <si>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</si>
  <si>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</si>
  <si>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</si>
  <si>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</si>
  <si>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</si>
  <si>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</si>
  <si>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</si>
  <si>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</si>
  <si>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</si>
  <si>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</si>
  <si>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</si>
  <si>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</si>
  <si>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</si>
  <si>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</si>
  <si>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</si>
  <si>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</si>
  <si>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</si>
  <si>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</si>
  <si>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</si>
  <si>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</si>
  <si>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</si>
  <si>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</si>
  <si>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</si>
  <si>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</si>
  <si>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</si>
  <si>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</si>
  <si>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</si>
  <si>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</si>
  <si>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</si>
  <si>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</si>
  <si>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</si>
  <si>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</si>
  <si>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</si>
  <si>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</si>
  <si>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</si>
  <si>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</si>
  <si>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</si>
  <si>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</si>
  <si>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</si>
  <si>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</si>
  <si>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</si>
  <si>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</si>
  <si>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</si>
  <si>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</si>
  <si>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</si>
  <si>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</si>
  <si>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</si>
  <si>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</si>
  <si>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</si>
  <si>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</si>
  <si>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</si>
  <si>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</si>
  <si>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</si>
  <si>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</si>
  <si>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</si>
  <si>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</si>
  <si>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</si>
  <si>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</si>
  <si>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</si>
  <si>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</si>
  <si>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</si>
  <si>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</si>
  <si>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</si>
  <si>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</si>
  <si>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</si>
  <si>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</si>
  <si>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</si>
  <si>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</si>
  <si>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</si>
  <si>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</si>
  <si>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</si>
  <si>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</si>
  <si>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</si>
  <si>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</si>
  <si>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</si>
  <si>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</si>
  <si>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</si>
  <si>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</si>
  <si>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</si>
  <si>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</si>
  <si>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</si>
  <si>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</si>
  <si>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</si>
  <si>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</si>
  <si>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</si>
  <si>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</si>
  <si>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</si>
  <si>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</si>
  <si>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</si>
  <si>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</si>
  <si>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</si>
  <si>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</si>
  <si>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</si>
  <si>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</si>
  <si>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</si>
  <si>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</si>
  <si>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</si>
  <si>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</si>
  <si>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</si>
  <si>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</si>
  <si>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</si>
  <si>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</si>
  <si>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</si>
  <si>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</si>
  <si>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</si>
  <si>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</si>
  <si>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</si>
  <si>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</si>
  <si>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</si>
  <si>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</si>
  <si>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</si>
  <si>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</si>
  <si>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</si>
  <si>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</si>
  <si>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</si>
  <si>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</si>
  <si>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</si>
  <si>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</si>
  <si>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</si>
  <si>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</si>
  <si>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</si>
  <si>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</si>
  <si>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</si>
  <si>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</si>
  <si>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</si>
  <si>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</si>
  <si>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</si>
  <si>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</si>
  <si>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</si>
  <si>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</si>
  <si>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</si>
  <si>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</si>
  <si>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</si>
  <si>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</si>
  <si>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</si>
  <si>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</si>
  <si>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</si>
  <si>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</si>
  <si>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</si>
  <si>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</si>
  <si>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</si>
  <si>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</si>
  <si>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</si>
  <si>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</si>
  <si>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</si>
  <si>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</si>
  <si>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</si>
  <si>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</si>
  <si>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</si>
  <si>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</si>
  <si>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</si>
  <si>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</si>
  <si>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</si>
  <si>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</si>
  <si>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</si>
  <si>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</si>
  <si>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</si>
  <si>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</si>
  <si>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</si>
  <si>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</si>
  <si>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</si>
  <si>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</si>
  <si>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</si>
  <si>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</si>
  <si>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</si>
  <si>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</si>
  <si>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</si>
  <si>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</si>
  <si>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</si>
  <si>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</si>
  <si>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</si>
  <si>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</si>
  <si>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</si>
  <si>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</si>
  <si>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</si>
  <si>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</si>
  <si>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</si>
  <si>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</si>
  <si>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</si>
  <si>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</si>
  <si>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</si>
  <si>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</si>
  <si>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</si>
  <si>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</si>
  <si>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</si>
  <si>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</si>
  <si>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</si>
  <si>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</si>
  <si>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</si>
  <si>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</si>
  <si>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</si>
  <si>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</si>
  <si>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</si>
  <si>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</si>
  <si>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</si>
  <si>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</si>
  <si>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</si>
  <si>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</si>
  <si>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</si>
  <si>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</si>
  <si>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</si>
  <si>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</si>
  <si>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</si>
  <si>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</si>
  <si>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</si>
  <si>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</si>
  <si>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</si>
  <si>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</si>
  <si>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</si>
  <si>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</si>
  <si>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</si>
  <si>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</si>
  <si>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</si>
  <si>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</si>
  <si>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</si>
  <si>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</si>
  <si>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</si>
  <si>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</si>
  <si>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</si>
  <si>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</si>
  <si>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</si>
  <si>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</si>
  <si>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</si>
  <si>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</si>
  <si>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</si>
  <si>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</si>
  <si>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</si>
  <si>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</si>
  <si>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</si>
  <si>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</si>
  <si>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</si>
  <si>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</si>
  <si>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</si>
  <si>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</si>
  <si>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</si>
  <si>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</si>
  <si>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</si>
  <si>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</si>
  <si>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</si>
  <si>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</si>
  <si>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</si>
  <si>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</si>
  <si>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</si>
  <si>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</si>
  <si>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</si>
  <si>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</si>
  <si>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</si>
  <si>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</si>
  <si>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</si>
  <si>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</si>
  <si>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</si>
  <si>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</si>
  <si>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</si>
  <si>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</si>
  <si>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</si>
  <si>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</si>
  <si>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</si>
  <si>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</si>
  <si>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</si>
  <si>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</si>
  <si>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</si>
  <si>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</si>
  <si>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</si>
  <si>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</si>
  <si>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</si>
  <si>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</si>
  <si>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</si>
  <si>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</si>
  <si>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</si>
  <si>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</si>
  <si>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</si>
  <si>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</si>
  <si>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</si>
  <si>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</si>
  <si>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</si>
  <si>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</si>
  <si>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</si>
  <si>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</si>
  <si>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</si>
  <si>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</si>
  <si>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</si>
  <si>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</si>
  <si>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</si>
  <si>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</si>
  <si>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</si>
  <si>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</si>
  <si>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</si>
  <si>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</si>
  <si>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</si>
  <si>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</si>
  <si>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</si>
  <si>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</si>
  <si>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</si>
  <si>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</si>
  <si>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</si>
  <si>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</si>
  <si>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</si>
  <si>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</si>
  <si>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</si>
  <si>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</si>
  <si>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</si>
  <si>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</si>
  <si>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</si>
  <si>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</si>
  <si>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</si>
  <si>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</si>
  <si>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</si>
  <si>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</si>
  <si>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</si>
  <si>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</si>
  <si>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</si>
  <si>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</si>
  <si>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</si>
  <si>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</si>
  <si>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</si>
  <si>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</si>
  <si>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</si>
  <si>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</si>
  <si>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</si>
  <si>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</si>
  <si>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</si>
  <si>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</si>
  <si>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</si>
  <si>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</si>
  <si>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</si>
  <si>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</si>
  <si>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</si>
  <si>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</si>
  <si>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</si>
  <si>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</si>
  <si>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</si>
  <si>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</si>
  <si>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</si>
  <si>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</si>
  <si>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</si>
  <si>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</si>
  <si>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</si>
  <si>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</si>
  <si>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</si>
  <si>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</si>
  <si>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</si>
  <si>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</si>
  <si>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</si>
  <si>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</si>
  <si>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</si>
  <si>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</si>
  <si>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</si>
  <si>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</si>
  <si>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</si>
  <si>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</si>
  <si>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</si>
  <si>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</si>
  <si>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</si>
  <si>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</si>
  <si>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</si>
  <si>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</si>
  <si>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</si>
  <si>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</si>
  <si>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</si>
  <si>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</si>
  <si>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</si>
  <si>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</si>
  <si>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</si>
  <si>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</si>
  <si>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</si>
  <si>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</si>
  <si>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</si>
  <si>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</si>
  <si>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</si>
  <si>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</si>
  <si>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</si>
  <si>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</si>
  <si>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</si>
  <si>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</si>
  <si>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</si>
  <si>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</si>
  <si>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</si>
  <si>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</si>
  <si>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</si>
  <si>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</si>
  <si>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</si>
  <si>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</si>
  <si>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</si>
  <si>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</si>
  <si>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</si>
  <si>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</si>
  <si>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</si>
  <si>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</si>
  <si>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</si>
  <si>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</si>
  <si>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</si>
  <si>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</si>
  <si>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</si>
  <si>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</si>
  <si>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</si>
  <si>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</si>
  <si>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</si>
  <si>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</si>
  <si>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</si>
  <si>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</si>
  <si>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</si>
  <si>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</si>
  <si>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</si>
  <si>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</si>
  <si>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</si>
  <si>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</si>
  <si>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</si>
  <si>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</si>
  <si>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</si>
  <si>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</si>
  <si>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</si>
  <si>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</si>
  <si>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</si>
  <si>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</si>
  <si>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</si>
  <si>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</si>
  <si>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</si>
  <si>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</si>
  <si>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</si>
  <si>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</si>
  <si>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</si>
  <si>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</si>
  <si>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</si>
  <si>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</si>
  <si>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</si>
  <si>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</si>
  <si>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</si>
  <si>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</si>
  <si>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</si>
  <si>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</si>
  <si>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</si>
  <si>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</si>
  <si>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</si>
  <si>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</si>
  <si>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</si>
  <si>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</si>
  <si>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</si>
  <si>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</si>
  <si>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</si>
  <si>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</si>
  <si>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</si>
  <si>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</si>
  <si>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</si>
  <si>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</si>
  <si>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</si>
  <si>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</si>
  <si>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</si>
  <si>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</si>
  <si>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</si>
  <si>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</si>
  <si>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</si>
  <si>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</si>
  <si>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</si>
  <si>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</si>
  <si>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</si>
  <si>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</si>
  <si>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</si>
  <si>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</si>
  <si>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</si>
  <si>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</si>
  <si>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</si>
  <si>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</si>
  <si>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</si>
  <si>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</si>
  <si>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</si>
  <si>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</si>
  <si>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</si>
  <si>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</si>
  <si>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</si>
  <si>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</si>
  <si>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</si>
  <si>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</si>
  <si>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</si>
  <si>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</si>
  <si>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</si>
  <si>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</si>
  <si>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</si>
  <si>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</si>
  <si>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</si>
  <si>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</si>
  <si>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</si>
  <si>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</si>
  <si>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</si>
  <si>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</si>
  <si>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</si>
  <si>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</si>
  <si>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</si>
  <si>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</si>
  <si>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</si>
  <si>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</si>
  <si>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</si>
  <si>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</si>
  <si>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</si>
  <si>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</si>
  <si>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</si>
  <si>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</si>
  <si>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</si>
  <si>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</si>
  <si>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</si>
  <si>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</si>
  <si>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</si>
  <si>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</si>
  <si>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</si>
  <si>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</si>
  <si>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</si>
  <si>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</si>
  <si>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</si>
  <si>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</si>
  <si>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</si>
  <si>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</si>
  <si>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</si>
  <si>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</si>
  <si>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</si>
  <si>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</si>
  <si>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</si>
  <si>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</si>
  <si>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</si>
  <si>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</si>
  <si>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</si>
  <si>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</si>
  <si>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</si>
  <si>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</si>
  <si>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</si>
  <si>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</si>
  <si>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</si>
  <si>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</si>
  <si>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</si>
  <si>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</si>
  <si>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</si>
  <si>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</si>
  <si>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</si>
  <si>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</si>
  <si>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</si>
  <si>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</si>
  <si>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</si>
  <si>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</si>
  <si>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</si>
  <si>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</si>
  <si>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</si>
  <si>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</si>
  <si>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</si>
  <si>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</si>
  <si>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</si>
  <si>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</si>
  <si>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</si>
  <si>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</si>
  <si>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</si>
  <si>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</si>
  <si>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</si>
  <si>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</si>
  <si>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</si>
  <si>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</si>
  <si>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</si>
  <si>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</si>
  <si>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</si>
  <si>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</si>
  <si>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</si>
  <si>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</si>
  <si>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</si>
  <si>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</si>
  <si>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</si>
  <si>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</si>
  <si>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</si>
  <si>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</si>
  <si>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</si>
  <si>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</si>
  <si>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</si>
  <si>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</si>
  <si>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</si>
  <si>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</si>
  <si>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</si>
  <si>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</si>
  <si>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</si>
  <si>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</si>
  <si>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</si>
  <si>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</si>
  <si>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</si>
  <si>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</si>
  <si>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</si>
  <si>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</si>
  <si>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</si>
  <si>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</si>
  <si>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</si>
  <si>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</si>
  <si>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</si>
  <si>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</si>
  <si>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</si>
  <si>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</si>
  <si>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</si>
  <si>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</si>
  <si>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</si>
  <si>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</si>
  <si>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</si>
  <si>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</si>
  <si>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</si>
  <si>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</si>
  <si>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</si>
  <si>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</si>
  <si>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</si>
  <si>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</si>
  <si>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</si>
  <si>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</si>
  <si>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</si>
  <si>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</si>
  <si>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</si>
  <si>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</si>
  <si>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</si>
  <si>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</si>
  <si>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</si>
  <si>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</si>
  <si>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</si>
  <si>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</si>
  <si>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</si>
  <si>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</si>
  <si>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</si>
  <si>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</si>
  <si>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</si>
  <si>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</si>
  <si>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</si>
  <si>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</si>
  <si>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</si>
  <si>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</si>
  <si>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</si>
  <si>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</si>
  <si>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</si>
  <si>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</si>
  <si>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</si>
  <si>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</si>
  <si>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</si>
  <si>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</si>
  <si>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</si>
  <si>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</si>
  <si>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</si>
  <si>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</si>
  <si>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</si>
  <si>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</si>
  <si>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</si>
  <si>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</si>
  <si>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</si>
  <si>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</si>
  <si>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</si>
  <si>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</si>
  <si>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</si>
  <si>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</si>
  <si>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</si>
  <si>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</si>
  <si>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</si>
  <si>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</si>
  <si>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</si>
  <si>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</si>
  <si>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</si>
  <si>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</si>
  <si>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</si>
  <si>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</si>
  <si>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</si>
  <si>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</si>
  <si>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</si>
  <si>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</si>
  <si>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</si>
  <si>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</si>
  <si>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</si>
  <si>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</si>
  <si>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</si>
  <si>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</si>
  <si>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</si>
  <si>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</si>
  <si>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</si>
  <si>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</si>
  <si>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</si>
  <si>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</si>
  <si>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</si>
  <si>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</si>
  <si>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</si>
  <si>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</si>
  <si>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</si>
  <si>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</si>
  <si>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</si>
  <si>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</si>
  <si>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</si>
  <si>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</si>
  <si>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</si>
  <si>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</si>
  <si>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</si>
  <si>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</si>
  <si>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</si>
  <si>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</si>
  <si>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</si>
  <si>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</si>
  <si>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</si>
  <si>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</si>
  <si>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</si>
  <si>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</si>
  <si>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</si>
  <si>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</si>
  <si>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</si>
  <si>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</si>
  <si>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</si>
  <si>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</si>
  <si>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</si>
  <si>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</si>
  <si>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</si>
  <si>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</si>
  <si>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</si>
  <si>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</si>
  <si>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</si>
  <si>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</si>
  <si>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</si>
  <si>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</si>
  <si>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</si>
  <si>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</si>
  <si>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</si>
  <si>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</si>
  <si>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</si>
  <si>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</si>
  <si>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</si>
  <si>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</si>
  <si>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</si>
  <si>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</si>
  <si>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</si>
  <si>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</si>
  <si>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</si>
  <si>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</si>
  <si>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</si>
  <si>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</si>
  <si>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</si>
  <si>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</si>
  <si>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</si>
  <si>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</si>
  <si>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</si>
  <si>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</si>
  <si>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</si>
  <si>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</si>
  <si>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</si>
  <si>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</si>
  <si>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</si>
  <si>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</si>
  <si>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</si>
  <si>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</si>
  <si>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</si>
  <si>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</si>
  <si>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</si>
  <si>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</si>
  <si>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</si>
  <si>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</si>
  <si>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</si>
  <si>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</si>
  <si>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</si>
  <si>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</si>
  <si>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</si>
  <si>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</si>
  <si>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</si>
  <si>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</si>
  <si>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</si>
  <si>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</si>
  <si>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</si>
  <si>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</si>
  <si>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</si>
  <si>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</si>
  <si>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</si>
  <si>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</si>
  <si>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</si>
  <si>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</si>
  <si>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</si>
  <si>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</si>
  <si>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</si>
  <si>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</si>
  <si>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</si>
  <si>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</si>
  <si>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</si>
  <si>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</si>
  <si>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</si>
  <si>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</si>
  <si>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</si>
  <si>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</si>
  <si>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</si>
  <si>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</si>
  <si>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</si>
  <si>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</si>
  <si>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</si>
  <si>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</si>
  <si>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</si>
  <si>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</si>
  <si>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</si>
  <si>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</si>
  <si>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</si>
  <si>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</si>
  <si>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</si>
  <si>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</si>
  <si>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</si>
  <si>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</si>
  <si>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</si>
  <si>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</si>
  <si>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</si>
  <si>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</si>
  <si>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</si>
  <si>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</si>
  <si>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</si>
  <si>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</si>
  <si>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</si>
  <si>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</si>
  <si>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</si>
  <si>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</si>
  <si>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</si>
  <si>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</si>
  <si>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</si>
  <si>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</si>
  <si>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</si>
  <si>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</si>
  <si>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</si>
  <si>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</si>
  <si>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</si>
  <si>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</si>
  <si>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</si>
  <si>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</si>
  <si>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</si>
  <si>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</si>
  <si>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</si>
  <si>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</si>
  <si>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</si>
  <si>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</si>
  <si>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</si>
  <si>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</si>
  <si>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</si>
  <si>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</si>
  <si>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</si>
  <si>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</si>
  <si>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</si>
  <si>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</si>
  <si>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</si>
  <si>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</si>
  <si>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</si>
  <si>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</si>
  <si>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</si>
  <si>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</si>
  <si>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</si>
  <si>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</si>
  <si>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</si>
  <si>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</si>
  <si>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</si>
  <si>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</si>
  <si>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</si>
  <si>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</si>
  <si>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</si>
  <si>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</si>
  <si>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</si>
  <si>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</si>
  <si>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</si>
  <si>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</si>
  <si>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</si>
  <si>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</si>
  <si>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</si>
  <si>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</si>
  <si>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</si>
  <si>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</si>
  <si>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</si>
  <si>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</si>
  <si>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</si>
  <si>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</si>
  <si>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</si>
  <si>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</si>
  <si>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</si>
  <si>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</si>
  <si>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</si>
  <si>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</si>
  <si>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</si>
  <si>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</si>
  <si>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</si>
  <si>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</si>
  <si>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</si>
  <si>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</si>
  <si>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</si>
  <si>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</si>
  <si>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</si>
  <si>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</si>
  <si>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</si>
  <si>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</si>
  <si>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</si>
  <si>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</si>
  <si>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</si>
  <si>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</si>
  <si>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</si>
  <si>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</si>
  <si>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</si>
  <si>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</si>
  <si>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</si>
  <si>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</si>
  <si>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</si>
  <si>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</si>
  <si>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</si>
  <si>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</si>
  <si>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</si>
  <si>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</si>
  <si>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</si>
  <si>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</si>
  <si>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</si>
  <si>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</si>
  <si>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</si>
  <si>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</si>
  <si>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</si>
  <si>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</si>
  <si>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</si>
  <si>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</si>
  <si>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</si>
  <si>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</si>
  <si>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</si>
  <si>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</si>
  <si>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</si>
  <si>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</si>
  <si>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</si>
  <si>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</si>
  <si>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</si>
  <si>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</si>
  <si>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</si>
  <si>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</si>
  <si>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</si>
  <si>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</si>
  <si>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</si>
  <si>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</si>
  <si>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</si>
  <si>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</si>
  <si>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</si>
  <si>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</si>
  <si>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</si>
  <si>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</si>
  <si>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</si>
  <si>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</si>
  <si>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</si>
  <si>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</si>
  <si>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</si>
  <si>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</si>
  <si>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</si>
  <si>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</si>
  <si>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</si>
  <si>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</si>
  <si>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</si>
  <si>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</si>
  <si>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</si>
  <si>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</si>
  <si>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</si>
  <si>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</si>
  <si>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</si>
  <si>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</si>
  <si>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</si>
  <si>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</si>
  <si>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</si>
  <si>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</si>
  <si>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</si>
  <si>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</si>
  <si>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</si>
  <si>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</si>
  <si>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</si>
  <si>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</si>
  <si>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</si>
  <si>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</si>
  <si>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</si>
  <si>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</si>
  <si>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</si>
  <si>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</si>
  <si>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</si>
  <si>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</si>
  <si>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</si>
  <si>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</si>
  <si>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</si>
  <si>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</si>
  <si>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</si>
  <si>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</si>
  <si>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</si>
  <si>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</si>
  <si>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</si>
  <si>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</si>
  <si>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</si>
  <si>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</si>
  <si>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</si>
  <si>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</si>
  <si>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</si>
  <si>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</si>
  <si>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</si>
  <si>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</si>
  <si>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</si>
  <si>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</si>
  <si>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</si>
  <si>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</si>
  <si>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</si>
  <si>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</si>
  <si>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</si>
  <si>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</si>
  <si>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</si>
  <si>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</si>
  <si>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</si>
  <si>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</si>
  <si>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</si>
  <si>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</si>
  <si>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</si>
  <si>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</si>
  <si>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</si>
  <si>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</si>
  <si>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</si>
  <si>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</si>
  <si>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</si>
  <si>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</si>
  <si>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</si>
  <si>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</si>
  <si>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</si>
  <si>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</si>
  <si>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</si>
  <si>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</si>
  <si>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</si>
  <si>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</si>
  <si>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</si>
  <si>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</si>
  <si>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</si>
  <si>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</si>
  <si>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</si>
  <si>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</si>
  <si>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</si>
  <si>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</si>
  <si>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</si>
  <si>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</si>
  <si>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</si>
  <si>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</si>
  <si>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</si>
  <si>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</si>
  <si>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</si>
  <si>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</si>
  <si>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</si>
  <si>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</si>
  <si>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</si>
  <si>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</si>
  <si>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</si>
  <si>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</si>
  <si>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</si>
  <si>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</si>
  <si>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</si>
  <si>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</si>
  <si>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</si>
  <si>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</si>
  <si>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</si>
  <si>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</si>
  <si>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</si>
  <si>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</si>
  <si>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</si>
  <si>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</si>
  <si>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</si>
  <si>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</si>
  <si>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</si>
  <si>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</si>
  <si>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</si>
  <si>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</si>
  <si>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</si>
  <si>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</si>
  <si>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</si>
  <si>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</si>
  <si>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</si>
  <si>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</si>
  <si>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</si>
  <si>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</si>
  <si>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</si>
  <si>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</si>
  <si>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</si>
  <si>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</si>
  <si>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</si>
  <si>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</si>
  <si>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</si>
  <si>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</si>
  <si>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</si>
  <si>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</si>
  <si>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</si>
  <si>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</si>
  <si>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</si>
  <si>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</si>
  <si>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</si>
  <si>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</si>
  <si>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</si>
  <si>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</si>
  <si>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</si>
  <si>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</si>
  <si>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</si>
  <si>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</si>
  <si>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</si>
  <si>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</si>
  <si>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</si>
  <si>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</si>
  <si>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</si>
  <si>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</si>
  <si>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</si>
  <si>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</si>
  <si>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</si>
  <si>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</si>
  <si>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</si>
  <si>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</si>
  <si>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</si>
  <si>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</si>
  <si>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</si>
  <si>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</si>
  <si>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</si>
  <si>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</si>
  <si>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</si>
  <si>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</si>
  <si>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</si>
  <si>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</si>
  <si>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</si>
  <si>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</si>
  <si>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</si>
  <si>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</si>
  <si>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</si>
  <si>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</si>
  <si>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</si>
  <si>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</si>
  <si>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</si>
  <si>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</si>
  <si>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</si>
  <si>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</si>
  <si>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</si>
  <si>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</si>
  <si>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</si>
  <si>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</si>
  <si>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</si>
  <si>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</si>
  <si>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</si>
  <si>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</si>
  <si>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</si>
  <si>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</si>
  <si>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</si>
  <si>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</si>
  <si>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</si>
  <si>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</si>
  <si>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</si>
  <si>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</si>
  <si>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</si>
  <si>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</si>
  <si>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</si>
  <si>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</si>
  <si>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</si>
  <si>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</si>
  <si>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</si>
  <si>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</si>
  <si>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</si>
  <si>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</si>
  <si>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</si>
  <si>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</si>
  <si>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</si>
  <si>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</si>
  <si>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</si>
  <si>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</si>
  <si>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</si>
  <si>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</si>
  <si>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</si>
  <si>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</si>
  <si>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</si>
  <si>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</si>
  <si>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</si>
  <si>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</si>
  <si>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</si>
  <si>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</si>
  <si>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</si>
  <si>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</si>
  <si>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</si>
  <si>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</si>
  <si>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</si>
  <si>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</si>
  <si>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</si>
  <si>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</si>
  <si>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</si>
  <si>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</si>
  <si>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</si>
  <si>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</si>
  <si>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</si>
  <si>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</si>
  <si>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</si>
  <si>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</si>
  <si>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</si>
  <si>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</si>
  <si>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</si>
  <si>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</si>
  <si>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</si>
  <si>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</si>
  <si>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</si>
  <si>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</si>
  <si>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</si>
  <si>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</si>
  <si>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</si>
  <si>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</si>
  <si>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</si>
  <si>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</si>
  <si>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</si>
  <si>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</si>
  <si>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</si>
  <si>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</si>
  <si>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</si>
  <si>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</si>
  <si>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</si>
  <si>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</si>
  <si>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</si>
  <si>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</si>
  <si>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</si>
  <si>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</si>
  <si>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</si>
  <si>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</si>
  <si>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</si>
  <si>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</si>
  <si>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</si>
  <si>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</si>
  <si>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</si>
  <si>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</si>
  <si>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</si>
  <si>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</si>
  <si>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</si>
  <si>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</si>
  <si>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</si>
  <si>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</si>
  <si>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</si>
  <si>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</si>
  <si>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</si>
  <si>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</si>
  <si>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</si>
  <si>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</si>
  <si>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</si>
  <si>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</si>
  <si>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</si>
  <si>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</si>
  <si>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</si>
  <si>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</si>
  <si>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</si>
  <si>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</si>
  <si>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</si>
  <si>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</si>
  <si>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</si>
  <si>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</si>
  <si>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</si>
  <si>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</si>
  <si>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</si>
  <si>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</si>
  <si>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</si>
  <si>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</si>
  <si>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</si>
  <si>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</si>
  <si>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</si>
  <si>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</si>
  <si>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</si>
  <si>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</si>
  <si>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</si>
  <si>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</si>
  <si>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</si>
  <si>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</si>
  <si>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</si>
  <si>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</si>
  <si>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</si>
  <si>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</si>
  <si>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</si>
  <si>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</si>
  <si>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</si>
  <si>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</si>
  <si>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</si>
  <si>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</si>
  <si>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</si>
  <si>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</si>
  <si>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</si>
  <si>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</si>
  <si>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</si>
  <si>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</si>
  <si>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</si>
  <si>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</si>
  <si>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</si>
  <si>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</si>
  <si>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</si>
  <si>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</si>
  <si>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</si>
  <si>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</si>
  <si>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</si>
  <si>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</si>
  <si>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</si>
  <si>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</si>
  <si>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</si>
  <si>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</si>
  <si>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</si>
  <si>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</si>
  <si>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</si>
  <si>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</si>
  <si>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</si>
  <si>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</si>
  <si>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</si>
  <si>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</si>
  <si>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</si>
  <si>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</si>
  <si>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</si>
  <si>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</si>
  <si>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</si>
  <si>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</si>
  <si>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</si>
  <si>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</si>
  <si>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</si>
  <si>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</si>
  <si>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</si>
  <si>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</si>
  <si>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</si>
  <si>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</si>
  <si>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</si>
  <si>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</si>
  <si>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</si>
  <si>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</si>
  <si>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</si>
  <si>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</si>
  <si>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</si>
  <si>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</si>
  <si>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</si>
  <si>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</si>
  <si>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</si>
  <si>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</si>
  <si>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</si>
  <si>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</si>
  <si>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</si>
  <si>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</si>
  <si>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</si>
  <si>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</si>
  <si>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</si>
  <si>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</si>
  <si>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</si>
  <si>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</si>
  <si>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</si>
  <si>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</si>
  <si>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</si>
  <si>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</si>
  <si>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</si>
  <si>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</si>
  <si>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</si>
  <si>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</si>
  <si>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</si>
  <si>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</si>
  <si>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</si>
  <si>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</si>
  <si>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</si>
  <si>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</si>
  <si>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</si>
  <si>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</si>
  <si>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</si>
  <si>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</si>
  <si>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</si>
  <si>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</si>
  <si>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</si>
  <si>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</si>
  <si>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</si>
  <si>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</si>
  <si>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</si>
  <si>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</si>
  <si>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</si>
  <si>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</si>
  <si>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</si>
  <si>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</si>
  <si>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</si>
  <si>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</si>
  <si>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</si>
  <si>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</si>
  <si>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</si>
  <si>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</si>
  <si>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</si>
  <si>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</si>
  <si>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</si>
  <si>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</si>
  <si>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</si>
  <si>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</si>
  <si>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</si>
  <si>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</si>
  <si>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</si>
  <si>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</si>
  <si>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</si>
  <si>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</si>
  <si>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</si>
  <si>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</si>
  <si>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</si>
  <si>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</si>
  <si>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</si>
  <si>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</si>
  <si>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</si>
  <si>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</si>
  <si>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</si>
  <si>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</si>
  <si>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</si>
  <si>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</si>
  <si>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</si>
  <si>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</si>
  <si>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</si>
  <si>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</si>
  <si>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</si>
  <si>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</si>
  <si>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</si>
  <si>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</si>
  <si>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</si>
  <si>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</si>
  <si>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</si>
  <si>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</si>
  <si>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</si>
  <si>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</si>
  <si>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</si>
  <si>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</si>
  <si>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</si>
  <si>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</si>
  <si>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</si>
  <si>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</si>
  <si>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</si>
  <si>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</si>
  <si>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</si>
  <si>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</si>
  <si>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</si>
  <si>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</si>
  <si>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</si>
  <si>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</si>
  <si>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</si>
  <si>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</si>
  <si>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</si>
  <si>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</si>
  <si>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</si>
  <si>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</si>
  <si>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</si>
  <si>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</si>
  <si>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</si>
  <si>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</si>
  <si>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</si>
  <si>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</si>
  <si>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</si>
  <si>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</si>
  <si>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</si>
  <si>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</si>
  <si>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</si>
  <si>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</si>
  <si>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</si>
  <si>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</si>
  <si>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</si>
  <si>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</si>
  <si>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</si>
  <si>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</si>
  <si>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</si>
  <si>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</si>
  <si>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</si>
  <si>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</si>
  <si>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</si>
  <si>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</si>
  <si>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</si>
  <si>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</si>
  <si>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</si>
  <si>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</si>
  <si>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</si>
  <si>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</si>
  <si>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</si>
  <si>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</si>
  <si>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</si>
  <si>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</si>
  <si>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</si>
  <si>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</si>
  <si>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</si>
  <si>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</si>
  <si>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</si>
  <si>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</si>
  <si>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</si>
  <si>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</si>
  <si>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</si>
  <si>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</si>
  <si>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</si>
  <si>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</si>
  <si>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</si>
  <si>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</si>
  <si>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</si>
  <si>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</si>
  <si>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</si>
  <si>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</si>
  <si>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</si>
  <si>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</si>
  <si>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</si>
  <si>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</si>
  <si>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</si>
  <si>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</si>
  <si>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</si>
  <si>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</si>
  <si>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</si>
  <si>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</si>
  <si>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</si>
  <si>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</si>
  <si>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</si>
  <si>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</si>
  <si>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</si>
  <si>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</si>
  <si>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</si>
  <si>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</si>
  <si>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</si>
  <si>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</si>
  <si>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</si>
  <si>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</si>
  <si>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</si>
  <si>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</si>
  <si>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</si>
  <si>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</si>
  <si>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</si>
  <si>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</si>
  <si>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</si>
  <si>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</si>
  <si>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</si>
  <si>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</si>
  <si>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</si>
  <si>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</si>
  <si>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</si>
  <si>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</si>
  <si>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</si>
  <si>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</si>
  <si>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</si>
  <si>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</si>
  <si>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</si>
  <si>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</si>
  <si>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</si>
  <si>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</si>
  <si>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</si>
  <si>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</si>
  <si>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</si>
  <si>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</si>
  <si>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</si>
  <si>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</si>
  <si>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</si>
  <si>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</si>
  <si>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</si>
  <si>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</si>
  <si>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</si>
  <si>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</si>
  <si>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</si>
  <si>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</si>
  <si>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</si>
  <si>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</si>
  <si>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</si>
  <si>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</si>
  <si>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</si>
  <si>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</si>
  <si>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</si>
  <si>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</si>
  <si>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</si>
  <si>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</si>
  <si>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</si>
  <si>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</si>
  <si>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</si>
  <si>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</si>
  <si>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</si>
  <si>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</si>
  <si>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</si>
  <si>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</si>
  <si>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</si>
  <si>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</si>
  <si>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</si>
  <si>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</si>
  <si>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</si>
  <si>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</si>
  <si>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</si>
  <si>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</si>
  <si>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</si>
  <si>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</si>
  <si>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</si>
  <si>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</si>
  <si>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</si>
  <si>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</si>
  <si>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</si>
  <si>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</si>
  <si>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</si>
  <si>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</si>
  <si>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</si>
  <si>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</si>
  <si>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</si>
  <si>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</si>
  <si>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</si>
  <si>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</si>
  <si>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</si>
  <si>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</si>
  <si>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</si>
  <si>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</si>
  <si>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</si>
  <si>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</si>
  <si>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</si>
  <si>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</si>
  <si>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</si>
  <si>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</si>
  <si>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</si>
  <si>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</si>
  <si>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</si>
  <si>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</si>
  <si>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</si>
  <si>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</si>
  <si>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</si>
  <si>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</si>
  <si>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</si>
  <si>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</si>
  <si>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</si>
  <si>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</si>
  <si>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</si>
  <si>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</si>
  <si>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</si>
  <si>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</si>
  <si>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</si>
  <si>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</si>
  <si>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</si>
  <si>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</si>
  <si>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</si>
  <si>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</si>
  <si>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</si>
  <si>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</si>
  <si>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</si>
  <si>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</si>
  <si>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</si>
  <si>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</si>
  <si>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</si>
  <si>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</si>
  <si>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</si>
  <si>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</si>
  <si>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</si>
  <si>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</si>
  <si>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</si>
  <si>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</si>
  <si>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</si>
  <si>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</si>
  <si>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</si>
  <si>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</si>
  <si>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</si>
  <si>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</si>
  <si>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</si>
  <si>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</si>
  <si>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</si>
  <si>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</si>
  <si>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</si>
  <si>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</si>
  <si>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</si>
  <si>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</si>
  <si>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</si>
  <si>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</si>
  <si>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</si>
  <si>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</si>
  <si>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</si>
  <si>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</si>
  <si>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</si>
  <si>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</si>
  <si>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</si>
  <si>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</si>
  <si>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</si>
  <si>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</si>
  <si>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</si>
  <si>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</si>
  <si>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</si>
  <si>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</si>
  <si>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</si>
  <si>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</si>
  <si>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</si>
  <si>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</si>
  <si>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</si>
  <si>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</si>
  <si>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</si>
  <si>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</si>
  <si>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</si>
  <si>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</si>
  <si>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</si>
  <si>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</si>
  <si>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</si>
  <si>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</si>
  <si>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</si>
  <si>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</si>
  <si>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</si>
  <si>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</si>
  <si>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</si>
  <si>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</si>
  <si>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</si>
  <si>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</si>
  <si>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</si>
  <si>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</si>
  <si>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</si>
  <si>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</si>
  <si>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</si>
  <si>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</si>
  <si>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</si>
  <si>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</si>
  <si>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</si>
  <si>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</si>
  <si>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</si>
  <si>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</si>
  <si>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</si>
  <si>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</si>
  <si>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</si>
  <si>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</si>
  <si>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</si>
  <si>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</si>
  <si>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</si>
  <si>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</si>
  <si>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</si>
  <si>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</si>
  <si>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</si>
  <si>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</si>
  <si>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</si>
  <si>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</si>
  <si>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</si>
  <si>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</si>
  <si>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</si>
  <si>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</si>
  <si>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</si>
  <si>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</si>
  <si>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</si>
  <si>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</si>
  <si>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</si>
  <si>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</si>
  <si>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</si>
  <si>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</si>
  <si>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</si>
  <si>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</si>
  <si>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</si>
  <si>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</si>
  <si>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</si>
  <si>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</si>
  <si>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</si>
  <si>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</si>
  <si>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</si>
  <si>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</si>
  <si>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</si>
  <si>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</si>
  <si>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</si>
  <si>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</si>
  <si>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</si>
  <si>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</si>
  <si>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</si>
  <si>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</si>
  <si>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</si>
  <si>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</si>
  <si>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</si>
  <si>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</si>
  <si>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</si>
  <si>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</si>
  <si>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</si>
  <si>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</si>
  <si>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</si>
  <si>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</si>
  <si>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</si>
  <si>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</si>
  <si>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</si>
  <si>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</si>
  <si>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</si>
  <si>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</si>
  <si>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</si>
  <si>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</si>
  <si>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</si>
  <si>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</si>
  <si>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</si>
  <si>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</si>
  <si>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</si>
  <si>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</si>
  <si>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</si>
  <si>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</si>
  <si>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</si>
  <si>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</si>
  <si>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</si>
  <si>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</si>
  <si>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</si>
  <si>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</si>
  <si>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</si>
  <si>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</si>
  <si>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</si>
  <si>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</si>
  <si>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</si>
  <si>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</si>
  <si>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</si>
  <si>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</si>
  <si>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</si>
  <si>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</si>
  <si>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</si>
  <si>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</si>
  <si>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</si>
  <si>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</si>
  <si>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</si>
  <si>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</si>
  <si>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</si>
  <si>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</si>
  <si>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</si>
  <si>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</si>
  <si>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</si>
  <si>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</si>
  <si>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</si>
  <si>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</si>
  <si>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</si>
  <si>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</si>
  <si>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</si>
  <si>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</si>
  <si>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</si>
  <si>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</si>
  <si>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</si>
  <si>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</si>
  <si>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</si>
  <si>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</si>
  <si>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</si>
  <si>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</si>
  <si>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</si>
  <si>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</si>
  <si>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</si>
  <si>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</si>
  <si>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</si>
  <si>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</si>
  <si>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</si>
  <si>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</si>
  <si>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</si>
  <si>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</si>
  <si>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</si>
  <si>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</si>
  <si>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</si>
  <si>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</si>
  <si>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</si>
  <si>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</si>
  <si>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</si>
  <si>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</si>
  <si>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</si>
  <si>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</si>
  <si>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</si>
  <si>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</si>
  <si>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</si>
  <si>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</si>
  <si>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</si>
  <si>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</si>
  <si>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</si>
  <si>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</si>
  <si>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</si>
  <si>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</si>
  <si>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</si>
  <si>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</si>
  <si>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</si>
  <si>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</si>
  <si>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</si>
  <si>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</si>
  <si>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</si>
  <si>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</si>
  <si>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</si>
  <si>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</si>
  <si>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</si>
  <si>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</si>
  <si>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</si>
  <si>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</si>
  <si>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</si>
  <si>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</si>
  <si>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</si>
  <si>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</si>
  <si>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</si>
  <si>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</si>
  <si>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</si>
  <si>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</si>
  <si>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</si>
  <si>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</si>
  <si>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</si>
  <si>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</si>
  <si>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</si>
  <si>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</si>
  <si>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</si>
  <si>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</si>
  <si>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</si>
  <si>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</si>
  <si>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</si>
  <si>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</si>
  <si>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</si>
  <si>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</si>
  <si>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</si>
  <si>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</si>
  <si>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</si>
  <si>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</si>
  <si>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</si>
  <si>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</si>
  <si>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</si>
  <si>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</si>
  <si>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</si>
  <si>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</si>
  <si>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</si>
  <si>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</si>
  <si>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</si>
  <si>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</si>
  <si>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</si>
  <si>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</si>
  <si>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</si>
  <si>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</si>
  <si>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</si>
  <si>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</si>
  <si>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</si>
  <si>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</si>
  <si>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</si>
  <si>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</si>
  <si>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</si>
  <si>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</si>
  <si>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</si>
  <si>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</si>
  <si>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</si>
  <si>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</si>
  <si>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</si>
  <si>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</si>
  <si>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</si>
  <si>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</si>
  <si>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</si>
  <si>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</si>
  <si>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</si>
  <si>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</si>
  <si>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</si>
  <si>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</si>
  <si>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</si>
  <si>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</si>
  <si>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</si>
  <si>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</si>
  <si>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</si>
  <si>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</si>
  <si>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</si>
  <si>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</si>
  <si>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</si>
  <si>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</si>
  <si>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</si>
  <si>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</si>
  <si>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</si>
  <si>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</si>
  <si>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</si>
  <si>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</si>
  <si>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</si>
  <si>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</si>
  <si>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</si>
  <si>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</si>
  <si>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</si>
  <si>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</si>
  <si>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</si>
  <si>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</si>
  <si>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</si>
  <si>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</si>
  <si>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</si>
  <si>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</si>
  <si>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</si>
  <si>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</si>
  <si>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</si>
  <si>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</si>
  <si>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</si>
  <si>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</si>
  <si>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</si>
  <si>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</si>
  <si>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</si>
  <si>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</si>
  <si>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</si>
  <si>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</si>
  <si>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</si>
  <si>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</si>
  <si>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</si>
  <si>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</si>
  <si>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</si>
  <si>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</si>
  <si>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</si>
  <si>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</si>
  <si>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</si>
  <si>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</si>
  <si>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</si>
  <si>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</si>
  <si>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</si>
  <si>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</si>
  <si>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</si>
  <si>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</si>
  <si>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</si>
  <si>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</si>
  <si>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</si>
  <si>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</si>
  <si>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</si>
  <si>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</si>
  <si>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</si>
  <si>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</si>
  <si>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</si>
  <si>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</si>
  <si>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</si>
  <si>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</si>
  <si>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</si>
  <si>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</si>
  <si>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</si>
  <si>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</si>
  <si>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</si>
  <si>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</si>
  <si>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</si>
  <si>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</si>
  <si>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</si>
  <si>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</si>
  <si>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</si>
  <si>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</si>
  <si>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</si>
  <si>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</si>
  <si>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</si>
  <si>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</si>
  <si>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</si>
  <si>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</si>
  <si>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</si>
  <si>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</si>
  <si>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</si>
  <si>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</si>
  <si>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</si>
  <si>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</si>
  <si>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</si>
  <si>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</si>
  <si>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</si>
  <si>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</si>
  <si>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</si>
  <si>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</si>
  <si>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</si>
  <si>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</si>
  <si>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</si>
  <si>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</si>
  <si>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</si>
  <si>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</si>
  <si>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</si>
  <si>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</si>
  <si>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</si>
  <si>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</si>
  <si>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</si>
  <si>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</si>
  <si>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</si>
  <si>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</si>
  <si>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</si>
  <si>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</si>
  <si>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</si>
  <si>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</si>
  <si>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</si>
  <si>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</si>
  <si>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</si>
  <si>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</si>
  <si>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</si>
  <si>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</si>
  <si>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</si>
  <si>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</si>
  <si>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</si>
  <si>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</si>
  <si>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</si>
  <si>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</si>
  <si>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</si>
  <si>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</si>
  <si>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</si>
  <si>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</si>
  <si>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</si>
  <si>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</si>
  <si>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</si>
  <si>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</si>
  <si>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</si>
  <si>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</si>
  <si>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</si>
  <si>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</si>
  <si>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</si>
  <si>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</si>
  <si>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</si>
  <si>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</si>
  <si>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</si>
  <si>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</si>
  <si>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</si>
  <si>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</si>
  <si>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</si>
  <si>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</si>
  <si>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</si>
  <si>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</si>
  <si>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</si>
  <si>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</si>
  <si>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</si>
  <si>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</si>
  <si>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</si>
  <si>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</si>
  <si>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</si>
  <si>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</si>
  <si>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</si>
  <si>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</si>
  <si>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</si>
  <si>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</si>
  <si>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</si>
  <si>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</si>
  <si>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</si>
  <si>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</si>
  <si>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</si>
  <si>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</si>
  <si>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</si>
  <si>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</si>
  <si>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</si>
  <si>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</si>
  <si>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</si>
  <si>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</si>
  <si>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</si>
  <si>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</si>
  <si>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</si>
  <si>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</si>
  <si>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</si>
  <si>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</si>
  <si>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</si>
  <si>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</si>
  <si>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</si>
  <si>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</si>
  <si>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</si>
  <si>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</si>
  <si>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</si>
  <si>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</si>
  <si>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</si>
  <si>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</si>
  <si>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</si>
  <si>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</si>
  <si>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</si>
  <si>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</si>
  <si>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</si>
  <si>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</si>
  <si>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</si>
  <si>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</si>
  <si>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</si>
  <si>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</si>
  <si>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</si>
  <si>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</si>
  <si>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</si>
  <si>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</si>
  <si>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</si>
  <si>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</si>
  <si>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</si>
  <si>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</si>
  <si>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</si>
  <si>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</si>
  <si>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</si>
  <si>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</si>
  <si>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</si>
  <si>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</si>
  <si>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</si>
  <si>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</si>
  <si>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</si>
  <si>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</si>
  <si>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</si>
  <si>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</si>
  <si>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</si>
  <si>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</si>
  <si>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</si>
  <si>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</si>
  <si>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</si>
  <si>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</si>
  <si>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</si>
  <si>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</si>
  <si>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</si>
  <si>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</si>
  <si>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</si>
  <si>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</si>
  <si>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</si>
  <si>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</si>
  <si>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</si>
  <si>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</si>
  <si>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</si>
  <si>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</si>
  <si>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</si>
  <si>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</si>
  <si>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</si>
  <si>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</si>
  <si>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</si>
  <si>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</si>
  <si>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</si>
  <si>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</si>
  <si>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</si>
  <si>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</si>
  <si>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</si>
  <si>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</si>
  <si>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</si>
  <si>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</si>
  <si>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</si>
  <si>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</si>
  <si>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</si>
  <si>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</si>
  <si>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</si>
  <si>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</si>
  <si>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</si>
  <si>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</si>
  <si>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</si>
  <si>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</si>
  <si>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</si>
  <si>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</si>
  <si>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</si>
  <si>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</si>
  <si>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</si>
  <si>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</si>
  <si>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</si>
  <si>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</si>
  <si>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</si>
  <si>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</si>
  <si>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</si>
  <si>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</si>
  <si>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</si>
  <si>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</si>
  <si>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</si>
  <si>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</si>
  <si>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</si>
  <si>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</si>
  <si>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</si>
  <si>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</si>
  <si>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</si>
  <si>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</si>
  <si>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</si>
  <si>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</si>
  <si>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</si>
  <si>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</si>
  <si>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</si>
  <si>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</si>
  <si>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</si>
  <si>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</si>
  <si>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</si>
  <si>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</si>
  <si>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</si>
  <si>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</si>
  <si>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</si>
  <si>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</si>
  <si>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</si>
  <si>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</si>
  <si>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</si>
  <si>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</si>
  <si>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</si>
  <si>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</si>
  <si>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</si>
  <si>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</si>
  <si>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</si>
  <si>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</si>
  <si>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</si>
  <si>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</si>
  <si>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</si>
  <si>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</si>
  <si>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</si>
  <si>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</si>
  <si>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</si>
  <si>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</si>
  <si>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</si>
  <si>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</si>
  <si>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</si>
  <si>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</si>
  <si>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</si>
  <si>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</si>
  <si>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</si>
  <si>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</si>
  <si>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</si>
  <si>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</si>
  <si>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</si>
  <si>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</si>
  <si>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</si>
  <si>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</si>
  <si>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</si>
  <si>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</si>
  <si>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</si>
  <si>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</si>
  <si>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</si>
  <si>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</si>
  <si>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</si>
  <si>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</si>
  <si>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</si>
  <si>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</si>
  <si>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</si>
  <si>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</si>
  <si>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</si>
  <si>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</si>
  <si>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</si>
  <si>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</si>
  <si>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</si>
  <si>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</si>
  <si>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</si>
  <si>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</si>
  <si>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</si>
  <si>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</si>
  <si>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</si>
  <si>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</si>
  <si>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</si>
  <si>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</si>
  <si>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</si>
  <si>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</si>
  <si>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</si>
  <si>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</si>
  <si>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</si>
  <si>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</si>
  <si>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</si>
  <si>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</si>
  <si>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</si>
  <si>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</si>
  <si>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</si>
  <si>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</si>
  <si>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</si>
  <si>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</si>
  <si>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</si>
  <si>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</si>
  <si>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</si>
  <si>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</si>
  <si>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</si>
  <si>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</si>
  <si>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</si>
  <si>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</si>
  <si>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</si>
  <si>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</si>
  <si>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</si>
  <si>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</si>
  <si>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</si>
  <si>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</si>
  <si>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</si>
  <si>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</si>
  <si>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</si>
  <si>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</si>
  <si>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</si>
  <si>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</si>
  <si>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</si>
  <si>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</si>
  <si>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</si>
  <si>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</si>
  <si>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</si>
  <si>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</si>
  <si>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</si>
  <si>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</si>
  <si>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</si>
  <si>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</si>
  <si>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</si>
  <si>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</si>
  <si>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</si>
  <si>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</si>
  <si>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</si>
  <si>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</si>
  <si>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</si>
  <si>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</si>
  <si>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</si>
  <si>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</si>
  <si>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</si>
  <si>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</si>
  <si>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</si>
  <si>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</si>
  <si>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</si>
  <si>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</si>
  <si>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</si>
  <si>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</si>
  <si>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</si>
  <si>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</si>
  <si>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</si>
  <si>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</si>
  <si>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</si>
  <si>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</si>
  <si>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</si>
  <si>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</si>
  <si>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</si>
  <si>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</si>
  <si>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</si>
  <si>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</si>
  <si>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</si>
  <si>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</si>
  <si>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</si>
  <si>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</si>
  <si>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</si>
  <si>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</si>
  <si>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</si>
  <si>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</si>
  <si>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</si>
  <si>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</si>
  <si>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</si>
  <si>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</si>
  <si>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</si>
  <si>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</si>
  <si>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</si>
  <si>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</si>
  <si>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</si>
  <si>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</si>
  <si>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</si>
  <si>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</si>
  <si>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</si>
  <si>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</si>
  <si>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</si>
  <si>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</si>
  <si>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</si>
  <si>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</si>
  <si>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</si>
  <si>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</si>
  <si>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</si>
  <si>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</si>
  <si>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</si>
  <si>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</si>
  <si>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</si>
  <si>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</si>
  <si>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</si>
  <si>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</si>
  <si>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</si>
  <si>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</si>
  <si>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</si>
  <si>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</si>
  <si>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</si>
  <si>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</si>
  <si>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</si>
  <si>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</si>
  <si>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</si>
  <si>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</si>
  <si>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</si>
  <si>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</si>
  <si>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</si>
  <si>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</si>
  <si>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</si>
  <si>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</si>
  <si>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</si>
  <si>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</si>
  <si>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</si>
  <si>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</si>
  <si>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</si>
  <si>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</si>
  <si>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</si>
  <si>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</si>
  <si>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</si>
  <si>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</si>
  <si>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</si>
  <si>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</si>
  <si>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</si>
  <si>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</si>
  <si>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</si>
  <si>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</si>
  <si>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</si>
  <si>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</si>
  <si>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</si>
  <si>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</si>
  <si>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</si>
  <si>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</si>
  <si>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</si>
  <si>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</si>
  <si>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</si>
  <si>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</si>
  <si>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</si>
  <si>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</si>
  <si>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</si>
  <si>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</si>
  <si>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</si>
  <si>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</si>
  <si>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</si>
  <si>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</si>
  <si>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</si>
  <si>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</si>
  <si>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</si>
  <si>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</si>
  <si>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</si>
  <si>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</si>
  <si>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</si>
  <si>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</si>
  <si>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</si>
  <si>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</si>
  <si>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</si>
  <si>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</si>
  <si>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</si>
  <si>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</si>
  <si>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</si>
  <si>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</si>
  <si>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</si>
  <si>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</si>
  <si>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</si>
  <si>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</si>
  <si>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</si>
  <si>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</si>
  <si>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</si>
  <si>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</si>
  <si>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</si>
  <si>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</si>
  <si>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</si>
  <si>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</si>
  <si>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</si>
  <si>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</si>
  <si>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</si>
  <si>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</si>
  <si>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</si>
  <si>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</si>
  <si>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</si>
  <si>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</si>
  <si>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</si>
  <si>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</si>
  <si>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</si>
  <si>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</si>
  <si>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</si>
  <si>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</si>
  <si>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</si>
  <si>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</si>
  <si>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</si>
  <si>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</si>
  <si>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</si>
  <si>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</si>
  <si>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</si>
  <si>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</si>
  <si>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</si>
  <si>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</si>
  <si>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</si>
  <si>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</si>
  <si>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</si>
  <si>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</si>
  <si>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</si>
  <si>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</si>
  <si>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</si>
  <si>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</si>
  <si>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</si>
  <si>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</si>
  <si>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</si>
  <si>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</si>
  <si>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</si>
  <si>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</si>
  <si>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</si>
  <si>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</si>
  <si>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</si>
  <si>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</si>
  <si>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</si>
  <si>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</si>
  <si>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</si>
  <si>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</si>
  <si>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</si>
  <si>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</si>
  <si>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</si>
  <si>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</si>
  <si>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</si>
  <si>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</si>
  <si>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</si>
  <si>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</si>
  <si>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</si>
  <si>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</si>
  <si>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</si>
  <si>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</si>
  <si>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</si>
  <si>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</si>
  <si>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</si>
  <si>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</si>
  <si>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</si>
  <si>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</si>
  <si>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</si>
  <si>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</si>
  <si>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</si>
  <si>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</si>
  <si>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</si>
  <si>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</si>
  <si>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</si>
  <si>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</si>
  <si>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</si>
  <si>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</si>
  <si>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</si>
  <si>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</si>
  <si>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</si>
  <si>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</si>
  <si>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</si>
  <si>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</si>
  <si>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</si>
  <si>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</si>
  <si>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</si>
  <si>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</si>
  <si>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</si>
  <si>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</si>
  <si>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</si>
  <si>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</si>
  <si>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</si>
  <si>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</si>
  <si>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</si>
  <si>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</si>
  <si>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</si>
  <si>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</si>
  <si>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</si>
  <si>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</si>
  <si>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</si>
  <si>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</si>
  <si>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</si>
  <si>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</si>
  <si>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</si>
  <si>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</si>
  <si>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</si>
  <si>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</si>
  <si>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</si>
  <si>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</si>
  <si>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</si>
  <si>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</si>
  <si>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</si>
  <si>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</si>
  <si>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</si>
  <si>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</si>
  <si>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</si>
  <si>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</si>
  <si>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</si>
  <si>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</si>
  <si>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</si>
  <si>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</si>
  <si>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</si>
  <si>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</si>
  <si>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</si>
  <si>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</si>
  <si>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</si>
  <si>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</si>
  <si>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</si>
  <si>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</si>
  <si>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</si>
  <si>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</si>
  <si>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</si>
  <si>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</si>
  <si>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</si>
  <si>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</si>
  <si>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</si>
  <si>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</si>
  <si>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</si>
  <si>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</si>
  <si>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</si>
  <si>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</si>
  <si>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</si>
  <si>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</si>
  <si>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</si>
  <si>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</si>
  <si>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</si>
  <si>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</si>
  <si>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</si>
  <si>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</si>
  <si>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</si>
  <si>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</si>
  <si>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</si>
  <si>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</si>
  <si>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</si>
  <si>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</si>
  <si>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</si>
  <si>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</si>
  <si>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</si>
  <si>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</si>
  <si>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</si>
  <si>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</si>
  <si>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</si>
  <si>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</si>
  <si>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</si>
  <si>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</si>
  <si>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</si>
  <si>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</si>
  <si>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</si>
  <si>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</si>
  <si>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</si>
  <si>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</si>
  <si>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</si>
  <si>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</si>
  <si>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</si>
  <si>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</si>
  <si>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</si>
  <si>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</si>
  <si>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</si>
  <si>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</si>
  <si>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</si>
  <si>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</si>
  <si>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</si>
  <si>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</si>
  <si>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</si>
  <si>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</si>
  <si>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</si>
  <si>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</si>
  <si>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</si>
  <si>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</si>
  <si>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</si>
  <si>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</si>
  <si>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</si>
  <si>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</si>
  <si>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</si>
  <si>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</si>
  <si>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</si>
  <si>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</si>
  <si>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</si>
  <si>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</si>
  <si>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</si>
  <si>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</si>
  <si>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</si>
  <si>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</si>
  <si>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</si>
  <si>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</si>
  <si>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</si>
  <si>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</si>
  <si>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</si>
  <si>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</si>
  <si>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</si>
  <si>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</si>
  <si>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</si>
  <si>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</si>
  <si>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</si>
  <si>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</si>
  <si>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</si>
  <si>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</si>
  <si>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</si>
  <si>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</si>
  <si>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</si>
  <si>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</si>
  <si>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</si>
  <si>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</si>
  <si>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</si>
  <si>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</si>
  <si>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</si>
  <si>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</si>
  <si>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</si>
  <si>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</si>
  <si>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</si>
  <si>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</si>
  <si>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</si>
  <si>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</si>
  <si>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</si>
  <si>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</si>
  <si>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</si>
  <si>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</si>
  <si>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</si>
  <si>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</si>
  <si>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</si>
  <si>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</si>
  <si>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</si>
  <si>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</si>
  <si>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</si>
  <si>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</si>
  <si>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</si>
  <si>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</si>
  <si>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</si>
  <si>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</si>
  <si>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</si>
  <si>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</si>
  <si>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</si>
  <si>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</si>
  <si>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</si>
  <si>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</si>
  <si>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</si>
  <si>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</si>
  <si>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</si>
  <si>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</si>
  <si>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</si>
  <si>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</si>
  <si>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</si>
  <si>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</si>
  <si>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</si>
  <si>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</si>
  <si>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</si>
  <si>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</si>
  <si>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</si>
  <si>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</si>
  <si>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</si>
  <si>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</si>
  <si>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</si>
  <si>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</si>
  <si>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</si>
  <si>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</si>
  <si>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</si>
  <si>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</si>
  <si>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</si>
  <si>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</si>
  <si>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</si>
  <si>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</si>
  <si>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</si>
  <si>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</si>
  <si>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</si>
  <si>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</si>
  <si>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</si>
  <si>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</si>
  <si>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</si>
  <si>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</si>
  <si>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</si>
  <si>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</si>
  <si>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</si>
  <si>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</si>
  <si>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</si>
  <si>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</si>
  <si>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</si>
  <si>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</si>
  <si>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</si>
  <si>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</si>
  <si>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</si>
  <si>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</si>
  <si>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</si>
  <si>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</si>
  <si>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</si>
  <si>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</si>
  <si>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</si>
  <si>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</si>
  <si>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</si>
  <si>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</si>
  <si>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</si>
  <si>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</si>
  <si>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</si>
  <si>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</si>
  <si>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</si>
  <si>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</si>
  <si>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</si>
  <si>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</si>
  <si>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</si>
  <si>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</si>
  <si>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</si>
  <si>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</si>
  <si>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</si>
  <si>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</si>
  <si>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</si>
  <si>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</si>
  <si>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</si>
  <si>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</si>
  <si>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</si>
  <si>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</si>
  <si>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</si>
  <si>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</si>
  <si>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</si>
  <si>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</si>
  <si>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</si>
  <si>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</si>
  <si>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</si>
  <si>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</si>
  <si>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</si>
  <si>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</si>
  <si>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</si>
  <si>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</si>
  <si>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</si>
  <si>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</si>
  <si>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</si>
  <si>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</si>
  <si>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</si>
  <si>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</si>
  <si>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</si>
  <si>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</si>
  <si>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</si>
  <si>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</si>
  <si>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</si>
  <si>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</si>
  <si>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</si>
  <si>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</si>
  <si>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</si>
  <si>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</si>
  <si>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</si>
  <si>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</si>
  <si>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</si>
  <si>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</si>
  <si>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</si>
  <si>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</si>
  <si>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</si>
  <si>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</si>
  <si>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</si>
  <si>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</si>
  <si>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</si>
  <si>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</si>
  <si>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</si>
  <si>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</si>
  <si>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</si>
  <si>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</si>
  <si>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</si>
  <si>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</si>
  <si>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</si>
  <si>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</si>
  <si>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</si>
  <si>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</si>
  <si>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</si>
  <si>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</si>
  <si>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</si>
  <si>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</si>
  <si>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</si>
  <si>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</si>
  <si>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</si>
  <si>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</si>
  <si>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</si>
  <si>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</si>
  <si>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</si>
  <si>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</si>
  <si>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</si>
  <si>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</si>
  <si>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</si>
  <si>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</si>
  <si>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</si>
  <si>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</si>
  <si>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</si>
  <si>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</si>
  <si>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</si>
  <si>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</si>
  <si>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</si>
  <si>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</si>
  <si>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</si>
  <si>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</si>
  <si>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</si>
  <si>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</si>
  <si>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</si>
  <si>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</si>
  <si>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</si>
  <si>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</si>
  <si>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</si>
  <si>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</si>
  <si>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</si>
  <si>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</si>
  <si>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</si>
  <si>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</si>
  <si>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</si>
  <si>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</si>
  <si>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</si>
  <si>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</si>
  <si>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</si>
  <si>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</si>
  <si>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</si>
  <si>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</si>
  <si>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</si>
  <si>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</si>
  <si>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</si>
  <si>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</si>
  <si>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</si>
  <si>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</si>
  <si>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</si>
  <si>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</si>
  <si>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</si>
  <si>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</si>
  <si>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</si>
  <si>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</si>
  <si>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</si>
  <si>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</si>
  <si>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</si>
  <si>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</si>
  <si>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</si>
  <si>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</si>
  <si>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</si>
  <si>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</si>
  <si>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</si>
  <si>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</si>
  <si>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</si>
  <si>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</si>
  <si>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</si>
  <si>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</si>
  <si>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</si>
  <si>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</si>
  <si>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</si>
  <si>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</si>
  <si>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</si>
  <si>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</si>
  <si>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</si>
  <si>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</si>
  <si>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</si>
  <si>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</si>
  <si>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</si>
  <si>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</si>
  <si>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</si>
  <si>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</si>
  <si>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</si>
  <si>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</si>
  <si>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</si>
  <si>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</si>
  <si>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</si>
  <si>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</si>
  <si>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</si>
  <si>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</si>
  <si>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</si>
  <si>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</si>
  <si>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</si>
  <si>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</si>
  <si>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</si>
  <si>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</si>
  <si>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</si>
  <si>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</si>
  <si>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</si>
  <si>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</si>
  <si>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</si>
  <si>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</si>
  <si>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</si>
  <si>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</si>
  <si>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</si>
  <si>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</si>
  <si>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</si>
  <si>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</si>
  <si>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</si>
  <si>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</si>
  <si>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</si>
  <si>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</si>
  <si>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</si>
  <si>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</si>
  <si>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</si>
  <si>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</si>
  <si>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</si>
  <si>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</si>
  <si>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</si>
  <si>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</si>
  <si>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</si>
  <si>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</si>
  <si>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</si>
  <si>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</si>
  <si>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</si>
  <si>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</si>
  <si>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</si>
  <si>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</si>
  <si>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</si>
  <si>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</si>
  <si>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</si>
  <si>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</si>
  <si>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</si>
  <si>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</si>
  <si>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</si>
  <si>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</si>
  <si>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</si>
  <si>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</si>
  <si>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</si>
  <si>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</si>
  <si>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</si>
  <si>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</si>
  <si>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</si>
  <si>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</si>
  <si>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</si>
  <si>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</si>
  <si>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</si>
  <si>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</si>
  <si>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</si>
  <si>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</si>
  <si>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</si>
  <si>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</si>
  <si>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</si>
  <si>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</si>
  <si>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</si>
  <si>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</si>
  <si>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</si>
  <si>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</si>
  <si>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</si>
  <si>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</si>
  <si>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</si>
  <si>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</si>
  <si>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</si>
  <si>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</si>
  <si>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</si>
  <si>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</si>
  <si>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</si>
  <si>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</si>
  <si>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</si>
  <si>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</si>
  <si>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</si>
  <si>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</si>
  <si>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</si>
  <si>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</si>
  <si>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</si>
  <si>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</si>
  <si>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</si>
  <si>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</si>
  <si>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</si>
  <si>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</si>
  <si>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</si>
  <si>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</si>
  <si>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</si>
  <si>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</si>
  <si>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</si>
  <si>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</si>
  <si>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</si>
  <si>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</si>
  <si>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</si>
  <si>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</si>
  <si>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</si>
  <si>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</si>
  <si>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</si>
  <si>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</si>
  <si>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</si>
  <si>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</si>
  <si>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</si>
  <si>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</si>
  <si>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</si>
  <si>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</si>
  <si>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</si>
  <si>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</si>
  <si>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</si>
  <si>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</si>
  <si>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</si>
  <si>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</si>
  <si>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</si>
  <si>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</si>
  <si>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</si>
  <si>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</si>
  <si>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</si>
  <si>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</si>
  <si>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</si>
  <si>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</si>
  <si>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</si>
  <si>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</si>
  <si>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</si>
  <si>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</si>
  <si>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</si>
  <si>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</si>
  <si>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</si>
  <si>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</si>
  <si>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</si>
  <si>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</si>
  <si>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</si>
  <si>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</si>
  <si>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</si>
  <si>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</si>
  <si>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</si>
  <si>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</si>
  <si>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</si>
  <si>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</si>
  <si>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</si>
  <si>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</si>
  <si>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</si>
  <si>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</si>
  <si>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</si>
  <si>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</si>
  <si>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</si>
  <si>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</si>
  <si>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</si>
  <si>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</si>
  <si>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</si>
  <si>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</si>
  <si>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</si>
  <si>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</si>
  <si>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</si>
  <si>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</si>
  <si>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</si>
  <si>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</si>
  <si>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</si>
  <si>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</si>
  <si>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</si>
  <si>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</si>
  <si>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</si>
  <si>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</si>
  <si>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</si>
  <si>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</si>
  <si>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</si>
  <si>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</si>
  <si>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</si>
  <si>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</si>
  <si>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</si>
  <si>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</si>
  <si>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</si>
  <si>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</si>
  <si>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</si>
  <si>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</si>
  <si>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</si>
  <si>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</si>
  <si>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</si>
  <si>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</si>
  <si>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</si>
  <si>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</si>
  <si>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</si>
  <si>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</si>
  <si>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</si>
  <si>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</si>
  <si>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</si>
  <si>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</si>
  <si>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</si>
  <si>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</si>
  <si>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</si>
  <si>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</si>
  <si>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</si>
  <si>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</si>
  <si>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</si>
  <si>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</si>
  <si>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</si>
  <si>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</si>
  <si>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</si>
  <si>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</si>
  <si>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</si>
  <si>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</si>
  <si>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</si>
  <si>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</si>
  <si>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</si>
  <si>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</si>
  <si>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</si>
  <si>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</si>
  <si>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</si>
  <si>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</si>
  <si>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</si>
  <si>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</si>
  <si>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</si>
  <si>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</si>
  <si>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</si>
  <si>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</si>
  <si>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</si>
  <si>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</si>
  <si>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</si>
  <si>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</si>
  <si>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</si>
  <si>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</si>
  <si>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</si>
  <si>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</si>
  <si>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</si>
  <si>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</si>
  <si>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</si>
  <si>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</si>
  <si>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</si>
  <si>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</si>
  <si>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</si>
  <si>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</si>
  <si>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</si>
  <si>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</si>
  <si>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</si>
  <si>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</si>
  <si>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</si>
  <si>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</si>
  <si>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</si>
  <si>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</si>
  <si>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</si>
  <si>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</si>
  <si>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</si>
  <si>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</si>
  <si>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</si>
  <si>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</si>
  <si>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</si>
  <si>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</si>
  <si>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</si>
  <si>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</si>
  <si>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</si>
  <si>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</si>
  <si>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</si>
  <si>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</si>
  <si>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</si>
  <si>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</si>
  <si>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</si>
  <si>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</si>
  <si>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</si>
  <si>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</si>
  <si>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</si>
  <si>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</si>
  <si>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</si>
  <si>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</si>
  <si>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</si>
  <si>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</si>
  <si>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</si>
  <si>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</si>
  <si>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</si>
  <si>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</si>
  <si>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</si>
  <si>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</si>
  <si>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</si>
  <si>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</si>
  <si>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</si>
  <si>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</si>
  <si>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</si>
  <si>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</si>
  <si>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</si>
  <si>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</si>
  <si>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</si>
  <si>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</si>
  <si>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</si>
  <si>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</si>
  <si>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</si>
  <si>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</si>
  <si>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</si>
  <si>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</si>
  <si>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</si>
  <si>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</si>
  <si>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</si>
  <si>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</si>
  <si>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</si>
  <si>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</si>
  <si>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</si>
  <si>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</si>
  <si>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</si>
  <si>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</si>
  <si>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</si>
  <si>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</si>
  <si>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</si>
  <si>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</si>
  <si>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</si>
  <si>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</si>
  <si>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</si>
  <si>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</si>
  <si>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</si>
  <si>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</si>
  <si>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</si>
  <si>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</si>
  <si>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</si>
  <si>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</si>
  <si>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</si>
  <si>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</si>
  <si>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</si>
  <si>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</si>
  <si>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</si>
  <si>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</si>
  <si>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</si>
  <si>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</si>
  <si>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</si>
  <si>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</si>
  <si>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</si>
  <si>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</si>
  <si>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</si>
  <si>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</si>
  <si>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</si>
  <si>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</si>
  <si>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</si>
  <si>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</si>
  <si>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</si>
  <si>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</si>
  <si>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</si>
  <si>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</si>
  <si>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</si>
  <si>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</si>
  <si>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</si>
  <si>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</si>
  <si>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</si>
  <si>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</si>
  <si>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</si>
  <si>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</si>
  <si>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</si>
  <si>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</si>
  <si>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</si>
  <si>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</si>
  <si>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</si>
  <si>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</si>
  <si>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</si>
  <si>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</si>
  <si>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</si>
  <si>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</si>
  <si>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</si>
  <si>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</si>
  <si>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</si>
  <si>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</si>
  <si>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</si>
  <si>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</si>
  <si>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</si>
  <si>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</si>
  <si>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</si>
  <si>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</si>
  <si>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</si>
  <si>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</si>
  <si>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</si>
  <si>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</si>
  <si>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</si>
  <si>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</si>
  <si>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</si>
  <si>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</si>
  <si>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</si>
  <si>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</si>
  <si>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</si>
  <si>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</si>
  <si>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</si>
  <si>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</si>
  <si>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</si>
  <si>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</si>
  <si>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</si>
  <si>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</si>
  <si>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</si>
  <si>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</si>
  <si>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</si>
  <si>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</si>
  <si>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</si>
  <si>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</si>
  <si>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</si>
  <si>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</si>
  <si>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</si>
  <si>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</si>
  <si>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</si>
  <si>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</si>
  <si>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</si>
  <si>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</si>
  <si>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</si>
  <si>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</si>
  <si>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</si>
  <si>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</si>
  <si>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</si>
  <si>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</si>
  <si>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</si>
  <si>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</si>
  <si>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</si>
  <si>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</si>
  <si>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</si>
  <si>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</si>
  <si>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</si>
  <si>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</si>
  <si>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</si>
  <si>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</si>
  <si>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</si>
  <si>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</si>
  <si>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</si>
  <si>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</si>
  <si>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</si>
  <si>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</si>
  <si>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</si>
  <si>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</si>
  <si>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</si>
  <si>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</si>
  <si>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</si>
  <si>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</si>
  <si>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</si>
  <si>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</si>
  <si>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</si>
  <si>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</si>
  <si>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</si>
  <si>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</si>
  <si>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</si>
  <si>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</si>
  <si>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</si>
  <si>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</si>
  <si>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</si>
  <si>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</si>
  <si>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</si>
  <si>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</si>
  <si>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</si>
  <si>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</si>
  <si>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</si>
  <si>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</si>
  <si>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</si>
  <si>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</si>
  <si>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</si>
  <si>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</si>
  <si>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</si>
  <si>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</si>
  <si>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</si>
  <si>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</si>
  <si>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</si>
  <si>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</si>
  <si>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</si>
  <si>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</si>
  <si>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</si>
  <si>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</si>
  <si>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</si>
  <si>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</si>
  <si>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</si>
  <si>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</si>
  <si>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</si>
  <si>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</si>
  <si>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</si>
  <si>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</si>
  <si>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</si>
  <si>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</si>
  <si>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</si>
  <si>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</si>
  <si>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</si>
  <si>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</si>
  <si>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</si>
  <si>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</si>
  <si>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</si>
  <si>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</si>
  <si>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</si>
  <si>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</si>
  <si>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</si>
  <si>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</si>
  <si>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</si>
  <si>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</si>
  <si>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</si>
  <si>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</si>
  <si>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</si>
  <si>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</si>
  <si>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</si>
  <si>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</si>
  <si>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</si>
  <si>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</si>
  <si>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</si>
  <si>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</si>
  <si>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</si>
  <si>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</si>
  <si>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</si>
  <si>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</si>
  <si>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</si>
  <si>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</si>
  <si>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</si>
  <si>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</si>
  <si>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</si>
  <si>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</si>
  <si>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</si>
  <si>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</si>
  <si>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</si>
  <si>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</si>
  <si>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</si>
  <si>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</si>
  <si>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</si>
  <si>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</si>
  <si>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</si>
  <si>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</si>
  <si>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</si>
  <si>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</si>
  <si>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</si>
  <si>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</si>
  <si>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</si>
  <si>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</si>
  <si>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</si>
  <si>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</si>
  <si>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</si>
  <si>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</si>
  <si>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</si>
  <si>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</si>
  <si>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</si>
  <si>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</si>
  <si>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</si>
  <si>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</si>
  <si>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</si>
  <si>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</si>
  <si>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</si>
  <si>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</si>
  <si>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</si>
  <si>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</si>
  <si>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</si>
  <si>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</si>
  <si>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</si>
  <si>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</si>
  <si>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</si>
  <si>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</si>
  <si>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</si>
  <si>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</si>
  <si>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</si>
  <si>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</si>
  <si>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</si>
  <si>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</si>
  <si>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</si>
  <si>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</si>
  <si>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</si>
  <si>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</si>
  <si>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</si>
  <si>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</si>
  <si>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</si>
  <si>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</si>
  <si>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</si>
  <si>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</si>
  <si>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</si>
  <si>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</si>
  <si>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</si>
  <si>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</si>
  <si>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</si>
  <si>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</si>
  <si>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</si>
  <si>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</si>
  <si>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</si>
  <si>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</si>
  <si>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</si>
  <si>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</si>
  <si>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</si>
  <si>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</si>
  <si>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</si>
  <si>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</si>
  <si>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</si>
  <si>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</si>
  <si>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</si>
  <si>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</si>
  <si>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</si>
  <si>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</si>
  <si>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</si>
  <si>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</si>
  <si>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</si>
  <si>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</si>
  <si>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</si>
  <si>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</si>
  <si>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</si>
  <si>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</si>
  <si>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</si>
  <si>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</si>
  <si>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</si>
  <si>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</si>
  <si>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</si>
  <si>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</si>
  <si>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</si>
  <si>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</si>
  <si>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</si>
  <si>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</si>
  <si>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</si>
  <si>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</si>
  <si>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</si>
  <si>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</si>
  <si>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</si>
  <si>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</si>
  <si>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</si>
  <si>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</si>
  <si>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</si>
  <si>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</si>
  <si>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</si>
  <si>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</si>
  <si>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</si>
  <si>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</si>
  <si>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</si>
  <si>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</si>
  <si>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</si>
  <si>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</si>
  <si>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</si>
  <si>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</si>
  <si>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</si>
  <si>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</si>
  <si>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</si>
  <si>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</si>
  <si>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</si>
  <si>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</si>
  <si>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</si>
  <si>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</si>
  <si>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</si>
  <si>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</si>
  <si>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</si>
  <si>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</si>
  <si>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</si>
  <si>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</si>
  <si>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</si>
  <si>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</si>
  <si>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</si>
  <si>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</si>
  <si>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</si>
  <si>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</si>
  <si>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</si>
  <si>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</si>
  <si>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</si>
  <si>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</si>
  <si>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</si>
  <si>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</si>
  <si>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</si>
  <si>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</si>
  <si>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</si>
  <si>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</si>
  <si>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</si>
  <si>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</si>
  <si>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</si>
  <si>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</si>
  <si>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</si>
  <si>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</si>
  <si>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</si>
  <si>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</si>
  <si>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</si>
  <si>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</si>
  <si>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</si>
  <si>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</si>
  <si>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</si>
  <si>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</si>
  <si>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</si>
  <si>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</si>
  <si>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</si>
  <si>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</si>
  <si>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</si>
  <si>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</si>
  <si>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</si>
  <si>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</si>
  <si>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</si>
  <si>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</si>
  <si>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</si>
  <si>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</si>
  <si>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</si>
  <si>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</si>
  <si>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</si>
  <si>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</si>
  <si>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</si>
  <si>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</si>
  <si>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</si>
  <si>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</si>
  <si>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</si>
  <si>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</si>
  <si>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</si>
  <si>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</si>
  <si>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</si>
  <si>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</si>
  <si>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</si>
  <si>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</si>
  <si>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</si>
  <si>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</si>
  <si>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</si>
  <si>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</si>
  <si>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</si>
  <si>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</si>
  <si>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</si>
  <si>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</si>
  <si>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</si>
  <si>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</si>
  <si>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</si>
  <si>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</si>
  <si>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</si>
  <si>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</si>
  <si>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</si>
  <si>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</si>
  <si>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</si>
  <si>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</si>
  <si>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</si>
  <si>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</si>
  <si>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</si>
  <si>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</si>
  <si>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</si>
  <si>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</si>
  <si>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</si>
  <si>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</si>
  <si>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</si>
  <si>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</si>
  <si>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</si>
  <si>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</si>
  <si>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</si>
  <si>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</si>
  <si>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</si>
  <si>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</si>
  <si>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</si>
  <si>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</si>
  <si>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</si>
  <si>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</si>
  <si>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</si>
  <si>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</si>
  <si>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</si>
  <si>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</si>
  <si>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</si>
  <si>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</si>
  <si>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</si>
  <si>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</si>
  <si>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</si>
  <si>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</si>
  <si>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</si>
  <si>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</si>
  <si>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</si>
  <si>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</si>
  <si>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</si>
  <si>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</si>
  <si>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</si>
  <si>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</si>
  <si>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</si>
  <si>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</si>
  <si>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</si>
  <si>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</si>
  <si>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</si>
  <si>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</si>
  <si>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</si>
  <si>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</si>
  <si>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</si>
  <si>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</si>
  <si>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</si>
  <si>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</si>
  <si>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</si>
  <si>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</si>
  <si>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</si>
  <si>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</si>
  <si>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</si>
  <si>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</si>
  <si>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</si>
  <si>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</si>
  <si>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</si>
  <si>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</si>
  <si>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</si>
  <si>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</si>
  <si>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</si>
  <si>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</si>
  <si>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</si>
  <si>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</si>
  <si>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</si>
  <si>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</si>
  <si>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</si>
  <si>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</si>
  <si>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</si>
  <si>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</si>
  <si>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</si>
  <si>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</si>
  <si>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</si>
  <si>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</si>
  <si>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</si>
  <si>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</si>
  <si>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</si>
  <si>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</si>
  <si>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</si>
  <si>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</si>
  <si>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</si>
  <si>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</si>
  <si>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</si>
  <si>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</si>
  <si>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</si>
  <si>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</si>
  <si>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</si>
  <si>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</si>
  <si>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</si>
  <si>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</si>
  <si>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</si>
  <si>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</si>
  <si>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</si>
  <si>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</si>
  <si>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</si>
  <si>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</si>
  <si>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</si>
  <si>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</si>
  <si>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</si>
  <si>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</si>
  <si>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</si>
  <si>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</si>
  <si>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</si>
  <si>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</si>
  <si>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</si>
  <si>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</si>
  <si>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</si>
  <si>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</si>
  <si>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</si>
  <si>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</si>
  <si>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</si>
  <si>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</si>
  <si>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</si>
  <si>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</si>
  <si>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</si>
  <si>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</si>
  <si>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</si>
  <si>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</si>
  <si>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</si>
  <si>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</si>
  <si>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</si>
  <si>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</si>
  <si>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</si>
  <si>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</si>
  <si>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</si>
  <si>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</si>
  <si>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</si>
  <si>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</si>
  <si>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</si>
  <si>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</si>
  <si>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</si>
  <si>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</si>
  <si>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</si>
  <si>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</si>
  <si>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</si>
  <si>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</si>
  <si>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</si>
  <si>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</si>
  <si>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</si>
  <si>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</si>
  <si>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</si>
  <si>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</si>
  <si>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</si>
  <si>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</si>
  <si>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</si>
  <si>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</si>
  <si>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</si>
  <si>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</si>
  <si>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</si>
  <si>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</si>
  <si>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</si>
  <si>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</si>
  <si>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</si>
  <si>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</si>
  <si>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</si>
  <si>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</si>
  <si>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</si>
  <si>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</si>
  <si>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</si>
  <si>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</si>
  <si>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</si>
  <si>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</si>
  <si>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</si>
  <si>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</si>
  <si>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</si>
  <si>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</si>
  <si>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</si>
  <si>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</si>
  <si>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</si>
  <si>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</si>
  <si>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</si>
  <si>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</si>
  <si>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</si>
  <si>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</si>
  <si>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</si>
  <si>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</si>
  <si>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</si>
  <si>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</si>
  <si>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</si>
  <si>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</si>
  <si>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</si>
  <si>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</si>
  <si>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</si>
  <si>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</si>
  <si>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</si>
  <si>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</si>
  <si>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</si>
  <si>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</si>
  <si>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</si>
  <si>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</si>
  <si>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</si>
  <si>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</si>
  <si>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</si>
  <si>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</si>
  <si>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</si>
  <si>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</si>
  <si>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</si>
  <si>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</si>
  <si>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</si>
  <si>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</si>
  <si>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</si>
  <si>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</si>
  <si>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</si>
  <si>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</si>
  <si>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</si>
  <si>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</si>
  <si>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</si>
  <si>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</si>
  <si>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</si>
  <si>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</si>
  <si>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</si>
  <si>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</si>
  <si>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</si>
  <si>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</si>
  <si>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</si>
  <si>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</si>
  <si>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</si>
  <si>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</si>
  <si>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</si>
  <si>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</si>
  <si>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</si>
  <si>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</si>
  <si>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</si>
  <si>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</si>
  <si>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</si>
  <si>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</si>
  <si>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</si>
  <si>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</si>
  <si>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</si>
  <si>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</si>
  <si>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</si>
  <si>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</si>
  <si>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</si>
  <si>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</si>
  <si>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</si>
  <si>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</si>
  <si>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</si>
  <si>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</si>
  <si>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</si>
  <si>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</si>
  <si>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</si>
  <si>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</si>
  <si>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</si>
  <si>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</si>
  <si>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</si>
  <si>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</si>
  <si>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</si>
  <si>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</si>
  <si>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</si>
  <si>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</si>
  <si>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</si>
  <si>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</si>
  <si>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</si>
  <si>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</si>
  <si>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</si>
  <si>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</si>
  <si>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</si>
  <si>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</si>
  <si>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</si>
  <si>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</si>
  <si>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</si>
  <si>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</si>
  <si>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</si>
  <si>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</si>
  <si>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</si>
  <si>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</si>
  <si>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</si>
  <si>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</si>
  <si>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</si>
  <si>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</si>
  <si>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</si>
  <si>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</si>
  <si>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</si>
  <si>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</si>
  <si>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</si>
  <si>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</si>
  <si>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</si>
  <si>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</si>
  <si>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</si>
  <si>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</si>
  <si>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</si>
  <si>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</si>
  <si>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</si>
  <si>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</si>
  <si>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</si>
  <si>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</si>
  <si>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</si>
  <si>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</si>
  <si>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</si>
  <si>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</si>
  <si>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</si>
  <si>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</si>
  <si>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</si>
  <si>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</si>
  <si>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</si>
  <si>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</si>
  <si>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</si>
  <si>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</si>
  <si>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</si>
  <si>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</si>
  <si>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</si>
  <si>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</si>
  <si>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</si>
  <si>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</si>
  <si>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</si>
  <si>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</si>
  <si>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</si>
  <si>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</si>
  <si>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</si>
  <si>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</si>
  <si>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</si>
  <si>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</si>
  <si>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</si>
  <si>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</si>
  <si>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</si>
  <si>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</si>
  <si>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</si>
  <si>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</si>
  <si>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</si>
  <si>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</si>
  <si>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</si>
  <si>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</si>
  <si>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</si>
  <si>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</si>
  <si>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</si>
  <si>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</si>
  <si>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</si>
  <si>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</si>
  <si>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</si>
  <si>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</si>
  <si>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</si>
  <si>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</si>
  <si>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</si>
  <si>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</si>
  <si>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</si>
  <si>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</si>
  <si>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</si>
  <si>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</si>
  <si>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</si>
  <si>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</si>
  <si>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</si>
  <si>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</si>
  <si>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</si>
  <si>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</si>
  <si>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</si>
  <si>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</si>
  <si>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</si>
  <si>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</si>
  <si>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</si>
  <si>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</si>
  <si>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</si>
  <si>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</si>
  <si>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</si>
  <si>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</si>
  <si>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</si>
  <si>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</si>
  <si>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</si>
  <si>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</si>
  <si>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</si>
  <si>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</si>
  <si>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</si>
  <si>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</si>
  <si>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</si>
  <si>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</si>
  <si>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</si>
  <si>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</si>
  <si>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</si>
  <si>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</si>
  <si>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</si>
  <si>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</si>
  <si>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</si>
  <si>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</si>
  <si>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</si>
  <si>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</si>
  <si>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</si>
  <si>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</si>
  <si>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</si>
  <si>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</si>
  <si>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</si>
  <si>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</si>
  <si>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</si>
  <si>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</si>
  <si>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</si>
  <si>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</si>
  <si>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</si>
  <si>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</si>
  <si>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</si>
  <si>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</si>
  <si>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</si>
  <si>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</si>
  <si>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</si>
  <si>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</si>
  <si>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</si>
  <si>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</si>
  <si>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</si>
  <si>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</si>
  <si>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</si>
  <si>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</si>
  <si>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</si>
  <si>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</si>
  <si>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</si>
  <si>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</si>
  <si>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</si>
  <si>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</si>
  <si>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</si>
  <si>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</si>
  <si>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</si>
  <si>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</si>
  <si>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</si>
  <si>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</si>
  <si>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</si>
  <si>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</si>
  <si>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</si>
  <si>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</si>
  <si>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</si>
  <si>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</si>
  <si>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</si>
  <si>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</si>
  <si>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</si>
  <si>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</si>
  <si>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</si>
  <si>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</si>
  <si>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</si>
  <si>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</si>
  <si>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</si>
  <si>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</si>
  <si>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</si>
  <si>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</si>
  <si>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</si>
  <si>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</si>
  <si>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</si>
  <si>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</si>
  <si>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</si>
  <si>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</si>
  <si>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</si>
  <si>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</si>
  <si>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</si>
  <si>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</si>
  <si>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</si>
  <si>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</si>
  <si>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</si>
  <si>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</si>
  <si>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</si>
  <si>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</si>
  <si>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</si>
  <si>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</si>
  <si>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</si>
  <si>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</si>
  <si>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</si>
  <si>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</si>
  <si>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</si>
  <si>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</si>
  <si>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</si>
  <si>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</si>
  <si>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</si>
  <si>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</si>
  <si>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</si>
  <si>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</si>
  <si>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</si>
  <si>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</si>
  <si>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</si>
  <si>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</si>
  <si>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</si>
  <si>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</si>
  <si>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</si>
  <si>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</si>
  <si>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</si>
  <si>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</si>
  <si>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</si>
  <si>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</si>
  <si>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</si>
  <si>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</si>
  <si>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</si>
  <si>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</si>
  <si>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</si>
  <si>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</si>
  <si>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</si>
  <si>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</si>
  <si>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</si>
  <si>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</si>
  <si>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</si>
  <si>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</si>
  <si>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</si>
  <si>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</si>
  <si>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</si>
  <si>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</si>
  <si>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</si>
  <si>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</si>
  <si>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</si>
  <si>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</si>
  <si>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</si>
  <si>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</si>
  <si>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</si>
  <si>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</si>
  <si>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</si>
  <si>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</si>
  <si>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</si>
  <si>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</si>
  <si>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</si>
  <si>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</si>
  <si>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</si>
  <si>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</si>
  <si>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</si>
  <si>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</si>
  <si>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</si>
  <si>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</si>
  <si>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</si>
  <si>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</si>
  <si>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</si>
  <si>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</si>
  <si>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</si>
  <si>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</si>
  <si>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</si>
  <si>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</si>
  <si>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</si>
  <si>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</si>
  <si>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</si>
  <si>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</si>
  <si>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</si>
  <si>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</si>
  <si>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</si>
  <si>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</si>
  <si>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</si>
  <si>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</si>
  <si>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</si>
  <si>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</si>
  <si>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</si>
  <si>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</si>
  <si>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</si>
  <si>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</si>
  <si>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</si>
  <si>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</si>
  <si>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</si>
  <si>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</si>
  <si>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</si>
  <si>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</si>
  <si>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</si>
  <si>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</si>
  <si>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</si>
  <si>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</si>
  <si>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</si>
  <si>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</si>
  <si>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</si>
  <si>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</si>
  <si>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</si>
  <si>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</si>
  <si>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</si>
  <si>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</si>
  <si>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</si>
  <si>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</si>
  <si>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</si>
  <si>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</si>
  <si>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</si>
  <si>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</si>
  <si>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</si>
  <si>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</si>
  <si>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</si>
  <si>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</si>
  <si>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</si>
  <si>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</si>
  <si>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</si>
  <si>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</si>
  <si>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</si>
  <si>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</si>
  <si>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</si>
  <si>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</si>
  <si>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</si>
  <si>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</si>
  <si>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</si>
  <si>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</si>
  <si>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</si>
  <si>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</si>
  <si>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</si>
  <si>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</si>
  <si>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</si>
  <si>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</si>
  <si>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</si>
  <si>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</si>
  <si>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</si>
  <si>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</si>
  <si>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</si>
  <si>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</si>
  <si>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</si>
  <si>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</si>
  <si>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</si>
  <si>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</si>
  <si>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</si>
  <si>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</si>
  <si>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</si>
  <si>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</si>
  <si>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</si>
  <si>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</si>
  <si>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</si>
  <si>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</si>
  <si>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</si>
  <si>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</si>
  <si>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</si>
  <si>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</si>
  <si>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</si>
  <si>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</si>
  <si>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</si>
  <si>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</si>
  <si>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</si>
  <si>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</si>
  <si>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</si>
  <si>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</si>
  <si>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</si>
  <si>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</si>
  <si>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</si>
  <si>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</si>
  <si>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</si>
  <si>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</si>
  <si>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</si>
  <si>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</si>
  <si>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</si>
  <si>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</si>
  <si>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</si>
  <si>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</si>
  <si>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</si>
  <si>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</si>
  <si>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</si>
  <si>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</si>
  <si>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</si>
  <si>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</si>
  <si>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</si>
  <si>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</si>
  <si>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</si>
  <si>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</si>
  <si>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</si>
  <si>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</si>
  <si>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</si>
  <si>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</si>
  <si>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</si>
  <si>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</si>
  <si>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</si>
  <si>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</si>
  <si>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</si>
  <si>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</si>
  <si>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</si>
  <si>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</si>
  <si>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</si>
  <si>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</si>
  <si>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</si>
  <si>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</si>
  <si>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</si>
  <si>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</si>
  <si>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</si>
  <si>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</si>
  <si>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</si>
  <si>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</si>
  <si>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</si>
  <si>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</si>
  <si>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</si>
  <si>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</si>
  <si>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</si>
  <si>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</si>
  <si>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</si>
  <si>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</si>
  <si>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</si>
  <si>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</si>
  <si>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</si>
  <si>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</si>
  <si>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</si>
  <si>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</si>
  <si>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</si>
  <si>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</si>
  <si>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</si>
  <si>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</si>
  <si>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</si>
  <si>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</si>
  <si>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</si>
  <si>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</si>
  <si>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</si>
  <si>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</si>
  <si>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</si>
  <si>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</si>
  <si>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</si>
  <si>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</si>
  <si>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</si>
  <si>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</si>
  <si>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</si>
  <si>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</si>
  <si>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</si>
  <si>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</si>
  <si>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</si>
  <si>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</si>
  <si>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</si>
  <si>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</si>
  <si>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</si>
  <si>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</si>
  <si>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</si>
  <si>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</si>
  <si>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</si>
  <si>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</si>
  <si>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</si>
  <si>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</si>
  <si>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</si>
  <si>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</si>
  <si>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</si>
  <si>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</si>
  <si>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</si>
  <si>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</si>
  <si>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</si>
  <si>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</si>
  <si>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</si>
  <si>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</si>
  <si>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</si>
  <si>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</si>
  <si>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</si>
  <si>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</si>
  <si>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</si>
  <si>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</si>
  <si>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</si>
  <si>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</si>
  <si>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</si>
  <si>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</si>
  <si>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</si>
  <si>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</si>
  <si>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</si>
  <si>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</si>
  <si>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</si>
  <si>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</si>
  <si>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</si>
  <si>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</si>
  <si>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</si>
  <si>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</si>
  <si>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</si>
  <si>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</si>
  <si>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</si>
  <si>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</si>
  <si>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</si>
  <si>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</si>
  <si>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</si>
  <si>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</si>
  <si>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</si>
  <si>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</si>
  <si>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</si>
  <si>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</si>
  <si>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</si>
  <si>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</si>
  <si>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</si>
  <si>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</si>
  <si>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</si>
  <si>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</si>
  <si>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</si>
  <si>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</si>
  <si>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</si>
  <si>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</si>
  <si>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</si>
  <si>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</si>
  <si>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</si>
  <si>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</si>
  <si>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</si>
  <si>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</si>
  <si>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</si>
  <si>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</si>
  <si>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</si>
  <si>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</si>
  <si>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</si>
  <si>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</si>
  <si>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</si>
  <si>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</si>
  <si>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</si>
  <si>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</si>
  <si>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</si>
  <si>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</si>
  <si>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</si>
  <si>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</si>
  <si>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</si>
  <si>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</si>
  <si>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</si>
  <si>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</si>
  <si>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</si>
  <si>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</si>
  <si>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</si>
  <si>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</si>
  <si>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</si>
  <si>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</si>
  <si>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</si>
  <si>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</si>
  <si>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</si>
  <si>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</si>
  <si>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</si>
  <si>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</si>
  <si>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</si>
  <si>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</si>
  <si>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</si>
  <si>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</si>
  <si>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</si>
  <si>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</si>
  <si>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</si>
  <si>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</si>
  <si>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</si>
  <si>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</si>
  <si>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</si>
  <si>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</si>
  <si>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</si>
  <si>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</si>
  <si>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</si>
  <si>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</si>
  <si>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</si>
  <si>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</si>
  <si>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</si>
  <si>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</si>
  <si>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</si>
  <si>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</si>
  <si>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</si>
  <si>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</si>
  <si>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</si>
  <si>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</si>
  <si>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</si>
  <si>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</si>
  <si>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</si>
  <si>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</si>
  <si>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</si>
  <si>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</si>
  <si>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</si>
  <si>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</si>
  <si>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</si>
  <si>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</si>
  <si>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</si>
  <si>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</si>
  <si>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</si>
  <si>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</si>
  <si>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</si>
  <si>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</si>
  <si>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</si>
  <si>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</si>
  <si>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</si>
  <si>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</si>
  <si>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</si>
  <si>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</si>
  <si>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</si>
  <si>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</si>
  <si>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</si>
  <si>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</si>
  <si>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</si>
  <si>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</si>
  <si>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</si>
  <si>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</si>
  <si>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</si>
  <si>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</si>
  <si>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</si>
  <si>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</si>
  <si>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</si>
  <si>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</si>
  <si>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</si>
  <si>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</si>
  <si>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</si>
  <si>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</si>
  <si>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</si>
  <si>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</si>
  <si>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</si>
  <si>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</si>
  <si>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</si>
  <si>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</si>
  <si>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</si>
  <si>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</si>
  <si>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</si>
  <si>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</si>
  <si>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</si>
  <si>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</si>
  <si>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</si>
  <si>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</si>
  <si>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</si>
  <si>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</si>
  <si>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</si>
  <si>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</si>
  <si>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</si>
  <si>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</si>
  <si>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</si>
  <si>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</si>
  <si>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</si>
  <si>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</si>
  <si>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</si>
  <si>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</si>
  <si>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</si>
  <si>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</si>
  <si>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</si>
  <si>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</si>
  <si>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</si>
  <si>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</si>
  <si>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</si>
  <si>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</si>
  <si>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</si>
  <si>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</si>
  <si>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</si>
  <si>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</si>
  <si>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</si>
  <si>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</si>
  <si>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</si>
  <si>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</si>
  <si>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</si>
  <si>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</si>
  <si>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</si>
  <si>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</si>
  <si>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</si>
  <si>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</si>
  <si>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</si>
  <si>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</si>
  <si>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</si>
  <si>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</si>
  <si>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</si>
  <si>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</si>
  <si>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</si>
  <si>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</si>
  <si>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</si>
  <si>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</si>
  <si>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</si>
  <si>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</si>
  <si>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</si>
  <si>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</si>
  <si>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</si>
  <si>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</si>
  <si>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</si>
  <si>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</si>
  <si>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</si>
  <si>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</si>
  <si>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</si>
  <si>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</si>
  <si>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</si>
  <si>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</si>
  <si>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</si>
  <si>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</si>
  <si>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</si>
  <si>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</si>
  <si>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</si>
  <si>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</si>
  <si>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</si>
  <si>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</si>
  <si>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</si>
  <si>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</si>
  <si>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</si>
  <si>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</si>
  <si>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</si>
  <si>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</si>
  <si>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</si>
  <si>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</si>
  <si>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</si>
  <si>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</si>
  <si>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</si>
  <si>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</si>
  <si>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</si>
  <si>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</si>
  <si>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</si>
  <si>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</si>
  <si>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</si>
  <si>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</si>
  <si>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</si>
  <si>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</si>
  <si>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</si>
  <si>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</si>
  <si>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</si>
  <si>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</si>
  <si>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</si>
  <si>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</si>
  <si>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</si>
  <si>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</si>
  <si>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</si>
  <si>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</si>
  <si>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</si>
  <si>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</si>
  <si>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</si>
  <si>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</si>
  <si>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</si>
  <si>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</si>
  <si>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</si>
  <si>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</si>
  <si>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</si>
  <si>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</si>
  <si>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</si>
  <si>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</si>
  <si>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</si>
  <si>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</si>
  <si>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</si>
  <si>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</si>
  <si>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</si>
  <si>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</si>
  <si>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</si>
  <si>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</si>
  <si>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</si>
  <si>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</si>
  <si>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</si>
  <si>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</si>
  <si>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</si>
  <si>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</si>
  <si>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</si>
  <si>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</si>
  <si>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</si>
  <si>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</si>
  <si>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</si>
  <si>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</si>
  <si>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</si>
  <si>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</si>
  <si>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</si>
  <si>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</si>
  <si>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</si>
  <si>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</si>
  <si>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</si>
  <si>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</si>
  <si>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</si>
  <si>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</si>
  <si>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</si>
  <si>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</si>
  <si>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</si>
  <si>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</si>
  <si>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</si>
  <si>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</si>
  <si>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</si>
  <si>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</si>
  <si>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</si>
  <si>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</si>
  <si>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</si>
  <si>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</si>
  <si>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</si>
  <si>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</si>
  <si>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</si>
  <si>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</si>
  <si>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</si>
  <si>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</si>
  <si>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</si>
  <si>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</si>
  <si>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</si>
  <si>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</si>
  <si>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</si>
  <si>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</si>
  <si>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</si>
  <si>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</si>
  <si>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</si>
  <si>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</si>
  <si>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</si>
  <si>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</si>
  <si>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</si>
  <si>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</si>
  <si>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</si>
  <si>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</si>
  <si>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</si>
  <si>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</si>
  <si>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</si>
  <si>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</si>
  <si>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</si>
  <si>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</si>
  <si>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</si>
  <si>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</si>
  <si>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</si>
  <si>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</si>
  <si>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</si>
  <si>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</si>
  <si>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</si>
  <si>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</si>
  <si>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</si>
  <si>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</si>
  <si>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</si>
  <si>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</si>
  <si>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</si>
  <si>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</si>
  <si>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</si>
  <si>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</si>
  <si>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</si>
  <si>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</si>
  <si>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</si>
  <si>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</si>
  <si>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</si>
  <si>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</si>
  <si>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</si>
  <si>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</si>
  <si>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</si>
  <si>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</si>
  <si>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</si>
  <si>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</si>
  <si>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</si>
  <si>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</si>
  <si>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</si>
  <si>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</si>
  <si>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</si>
  <si>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</si>
  <si>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</si>
  <si>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</si>
  <si>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</si>
  <si>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</si>
  <si>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</si>
  <si>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</si>
  <si>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</si>
  <si>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</si>
  <si>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</si>
  <si>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</si>
  <si>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</si>
  <si>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</si>
  <si>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</si>
  <si>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</si>
  <si>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</si>
  <si>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</si>
  <si>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</si>
  <si>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</si>
  <si>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</si>
  <si>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</si>
  <si>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</si>
  <si>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</si>
  <si>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</si>
  <si>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</si>
  <si>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</si>
  <si>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</si>
  <si>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</si>
  <si>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</si>
  <si>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</si>
  <si>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</si>
  <si>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</si>
  <si>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</si>
  <si>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</si>
  <si>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</si>
  <si>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</si>
  <si>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</si>
  <si>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</si>
  <si>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</si>
  <si>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</si>
  <si>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</si>
  <si>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</si>
  <si>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</si>
  <si>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</si>
  <si>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</si>
  <si>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</si>
  <si>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</si>
  <si>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</si>
  <si>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</si>
  <si>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</si>
  <si>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</si>
  <si>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</si>
  <si>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</si>
  <si>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</si>
  <si>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</si>
  <si>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</si>
  <si>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</si>
  <si>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</si>
  <si>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</si>
  <si>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</si>
  <si>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</si>
  <si>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</si>
  <si>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</si>
  <si>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</si>
  <si>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</si>
  <si>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</si>
  <si>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</si>
  <si>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</si>
  <si>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</si>
  <si>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</si>
  <si>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</si>
  <si>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</si>
  <si>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</si>
  <si>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</si>
  <si>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</si>
  <si>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</si>
  <si>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</si>
  <si>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</si>
  <si>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</si>
  <si>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</si>
  <si>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</si>
  <si>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</si>
  <si>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</si>
  <si>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</si>
  <si>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</si>
  <si>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</si>
  <si>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</si>
  <si>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</si>
  <si>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</si>
  <si>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</si>
  <si>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</si>
  <si>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</si>
  <si>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</si>
  <si>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</si>
  <si>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</si>
  <si>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</si>
  <si>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</si>
  <si>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</si>
  <si>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</si>
  <si>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</si>
  <si>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</si>
  <si>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</si>
  <si>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</si>
  <si>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</si>
  <si>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</si>
  <si>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</si>
  <si>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</si>
  <si>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</si>
  <si>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</si>
  <si>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</si>
  <si>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</si>
  <si>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</si>
  <si>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</si>
  <si>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</si>
  <si>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</si>
  <si>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</si>
  <si>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</si>
  <si>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</si>
  <si>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</si>
  <si>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</si>
  <si>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</si>
  <si>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</si>
  <si>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</si>
  <si>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</si>
  <si>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</si>
  <si>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</si>
  <si>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</si>
  <si>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</si>
  <si>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</si>
  <si>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</si>
  <si>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</si>
  <si>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</si>
  <si>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</si>
  <si>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</si>
  <si>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</si>
  <si>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</si>
  <si>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</si>
  <si>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</si>
  <si>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</si>
  <si>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</si>
  <si>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</si>
  <si>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</si>
  <si>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</si>
  <si>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</si>
  <si>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</si>
  <si>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</si>
  <si>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</si>
  <si>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</si>
  <si>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</si>
  <si>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</si>
  <si>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</si>
  <si>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</si>
  <si>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</si>
  <si>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</si>
  <si>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</si>
  <si>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</si>
  <si>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</si>
  <si>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</si>
  <si>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</si>
  <si>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</si>
  <si>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</si>
  <si>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</si>
  <si>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</si>
  <si>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</si>
  <si>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</si>
  <si>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</si>
  <si>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</si>
  <si>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</si>
  <si>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</si>
  <si>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</si>
  <si>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</si>
  <si>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</si>
  <si>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</si>
  <si>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</si>
  <si>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</si>
  <si>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</si>
  <si>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</si>
  <si>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</si>
  <si>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</si>
  <si>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</si>
  <si>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</si>
  <si>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</si>
  <si>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</si>
  <si>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</si>
  <si>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</si>
  <si>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</si>
  <si>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</si>
  <si>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</si>
  <si>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</si>
  <si>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</si>
  <si>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</si>
  <si>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</si>
  <si>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</si>
  <si>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</si>
  <si>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</si>
  <si>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</si>
  <si>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</si>
  <si>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</si>
  <si>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</si>
  <si>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</si>
  <si>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</si>
  <si>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</si>
  <si>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</si>
  <si>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</si>
  <si>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</si>
  <si>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</si>
  <si>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</si>
  <si>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</si>
  <si>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</si>
  <si>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</si>
  <si>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</si>
  <si>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</si>
  <si>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</si>
  <si>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</si>
  <si>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</si>
  <si>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</si>
  <si>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</si>
  <si>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</si>
  <si>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</si>
  <si>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</si>
  <si>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</si>
  <si>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</si>
  <si>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</si>
  <si>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</si>
  <si>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</si>
  <si>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</si>
  <si>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</si>
  <si>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</si>
  <si>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</si>
  <si>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</si>
  <si>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</si>
  <si>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</si>
  <si>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</si>
  <si>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</si>
  <si>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</si>
  <si>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</si>
  <si>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</si>
  <si>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</si>
  <si>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</si>
  <si>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</si>
  <si>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</si>
  <si>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</si>
  <si>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</si>
  <si>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</si>
  <si>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</si>
  <si>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</si>
  <si>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</si>
  <si>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</si>
  <si>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</si>
  <si>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</si>
  <si>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</si>
  <si>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</si>
  <si>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</si>
  <si>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</si>
  <si>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</si>
  <si>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</si>
  <si>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</si>
  <si>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</si>
  <si>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</si>
  <si>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</si>
  <si>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</si>
  <si>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</si>
  <si>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</si>
  <si>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</si>
  <si>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</si>
  <si>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</si>
  <si>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</si>
  <si>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</si>
  <si>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</si>
  <si>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</si>
  <si>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</si>
  <si>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</si>
  <si>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</si>
  <si>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</si>
  <si>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</si>
  <si>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</si>
  <si>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</si>
  <si>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</si>
  <si>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</si>
  <si>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</si>
  <si>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</si>
  <si>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</si>
  <si>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</si>
  <si>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</si>
  <si>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</si>
  <si>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</si>
  <si>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</si>
  <si>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</si>
  <si>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</si>
  <si>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</si>
  <si>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</si>
  <si>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</si>
  <si>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</si>
  <si>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</si>
  <si>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</si>
  <si>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</si>
  <si>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</si>
  <si>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</si>
  <si>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</si>
  <si>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</si>
  <si>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</si>
  <si>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</si>
  <si>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</si>
  <si>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</si>
  <si>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</si>
  <si>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</si>
  <si>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</si>
  <si>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</si>
  <si>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</si>
  <si>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</si>
  <si>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</si>
  <si>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</si>
  <si>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</si>
  <si>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</si>
  <si>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</si>
  <si>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</si>
  <si>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</si>
  <si>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</si>
  <si>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</si>
  <si>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</si>
  <si>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</si>
  <si>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</si>
  <si>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</si>
  <si>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</si>
  <si>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</si>
  <si>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</si>
  <si>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</si>
  <si>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</si>
  <si>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</si>
  <si>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</si>
  <si>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</si>
  <si>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</si>
  <si>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</si>
  <si>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</si>
  <si>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</si>
  <si>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</si>
  <si>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</si>
  <si>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</si>
  <si>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</si>
  <si>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</si>
  <si>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</si>
  <si>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</si>
  <si>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</si>
  <si>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</si>
  <si>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</si>
  <si>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</si>
  <si>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</si>
  <si>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</si>
  <si>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</si>
  <si>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</si>
  <si>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</si>
  <si>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</si>
  <si>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</si>
  <si>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</si>
  <si>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</si>
  <si>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</si>
  <si>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</si>
  <si>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</si>
  <si>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</si>
  <si>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</si>
  <si>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</si>
  <si>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</si>
  <si>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</si>
  <si>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</si>
  <si>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</si>
  <si>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</si>
  <si>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</si>
  <si>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</si>
  <si>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</si>
  <si>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</si>
  <si>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</si>
  <si>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</si>
  <si>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</si>
  <si>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</si>
  <si>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</si>
  <si>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</si>
  <si>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</si>
  <si>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</si>
  <si>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</si>
  <si>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</si>
  <si>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</si>
  <si>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</si>
  <si>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</si>
  <si>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</si>
  <si>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</si>
  <si>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</si>
  <si>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</si>
  <si>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</si>
  <si>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</si>
  <si>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</si>
  <si>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</si>
  <si>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</si>
  <si>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</si>
  <si>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</si>
  <si>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</si>
  <si>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</si>
  <si>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</si>
  <si>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</si>
  <si>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</si>
  <si>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</si>
  <si>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</si>
  <si>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</si>
  <si>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</si>
  <si>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</si>
  <si>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</si>
  <si>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</si>
  <si>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</si>
  <si>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</si>
  <si>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</si>
  <si>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</si>
  <si>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</si>
  <si>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</si>
  <si>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</si>
  <si>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</si>
  <si>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</si>
  <si>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</si>
  <si>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</si>
  <si>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</si>
  <si>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</si>
  <si>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</si>
  <si>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</si>
  <si>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</si>
  <si>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</si>
  <si>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</si>
  <si>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</si>
  <si>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</si>
  <si>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</si>
  <si>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</si>
  <si>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</si>
  <si>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</si>
  <si>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</si>
  <si>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</si>
  <si>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</si>
  <si>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</si>
  <si>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</si>
  <si>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</si>
  <si>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</si>
  <si>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</si>
  <si>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</si>
  <si>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</si>
  <si>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</si>
  <si>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</si>
  <si>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</si>
  <si>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</si>
  <si>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</si>
  <si>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</si>
  <si>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</si>
  <si>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</si>
  <si>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</si>
  <si>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</si>
  <si>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</si>
  <si>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</si>
  <si>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</si>
  <si>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</si>
  <si>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</si>
  <si>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</si>
  <si>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</si>
  <si>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</si>
  <si>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</si>
  <si>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</si>
  <si>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</si>
  <si>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</si>
  <si>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</si>
  <si>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</si>
  <si>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</si>
  <si>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</si>
  <si>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</si>
  <si>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</si>
  <si>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</si>
  <si>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</si>
  <si>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</si>
  <si>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</si>
  <si>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</si>
  <si>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</si>
  <si>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</si>
  <si>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</si>
  <si>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</si>
  <si>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</si>
  <si>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</si>
  <si>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</si>
  <si>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</si>
  <si>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</si>
  <si>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</si>
  <si>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</si>
  <si>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</si>
  <si>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</si>
  <si>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</si>
  <si>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</si>
  <si>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</si>
  <si>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</si>
  <si>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</si>
  <si>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</si>
  <si>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</si>
  <si>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</si>
  <si>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</si>
  <si>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</si>
  <si>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</si>
  <si>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</si>
  <si>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</si>
  <si>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</si>
  <si>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</si>
  <si>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</si>
  <si>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</si>
  <si>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</si>
  <si>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</si>
  <si>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</si>
  <si>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</si>
  <si>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</si>
  <si>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</si>
  <si>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</si>
  <si>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</si>
  <si>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</si>
  <si>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</si>
  <si>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</si>
  <si>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</si>
  <si>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</si>
  <si>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</si>
  <si>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</si>
  <si>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</si>
  <si>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</si>
  <si>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</si>
  <si>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</si>
  <si>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</si>
  <si>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</si>
  <si>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</si>
  <si>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</si>
  <si>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</si>
  <si>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</si>
  <si>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</si>
  <si>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</si>
  <si>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</si>
  <si>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</si>
  <si>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</si>
  <si>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</si>
  <si>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</si>
  <si>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</si>
  <si>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</si>
  <si>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</si>
  <si>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</si>
  <si>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</si>
  <si>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</si>
  <si>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</si>
  <si>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</si>
  <si>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</si>
  <si>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</si>
  <si>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</si>
  <si>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</si>
  <si>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</si>
  <si>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</si>
  <si>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</si>
  <si>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</si>
  <si>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</si>
  <si>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</si>
  <si>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</si>
  <si>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</si>
  <si>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</si>
  <si>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</si>
  <si>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</si>
  <si>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</si>
  <si>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</si>
  <si>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</si>
  <si>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</si>
  <si>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</si>
  <si>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</si>
  <si>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</si>
  <si>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</si>
  <si>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</si>
  <si>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</si>
  <si>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</si>
  <si>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</si>
  <si>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</si>
  <si>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</si>
  <si>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</si>
  <si>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</si>
  <si>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</si>
  <si>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</si>
  <si>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</si>
  <si>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</si>
  <si>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</si>
  <si>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</si>
  <si>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</si>
  <si>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</si>
  <si>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</si>
  <si>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</si>
  <si>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</si>
  <si>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</si>
  <si>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</si>
  <si>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</si>
  <si>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</si>
  <si>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</si>
  <si>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</si>
  <si>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</si>
  <si>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</si>
  <si>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</si>
  <si>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</si>
  <si>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</si>
  <si>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</si>
  <si>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</si>
  <si>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</si>
  <si>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</si>
  <si>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</si>
  <si>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</si>
  <si>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</si>
  <si>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</si>
  <si>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</si>
  <si>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</si>
  <si>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</si>
  <si>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</si>
  <si>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</si>
  <si>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</si>
  <si>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</si>
  <si>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</si>
  <si>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</si>
  <si>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</si>
  <si>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</si>
  <si>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</si>
  <si>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</si>
  <si>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</si>
  <si>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</si>
  <si>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</si>
  <si>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</si>
  <si>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</si>
  <si>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</si>
  <si>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</si>
  <si>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</si>
  <si>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</si>
  <si>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</si>
  <si>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</si>
  <si>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</si>
  <si>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</si>
  <si>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</si>
  <si>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</si>
  <si>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</si>
  <si>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</si>
  <si>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</si>
  <si>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</si>
  <si>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</si>
  <si>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</si>
  <si>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</si>
  <si>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</si>
  <si>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</si>
  <si>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</si>
  <si>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</si>
  <si>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</si>
  <si>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</si>
  <si>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</si>
  <si>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</si>
  <si>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</si>
  <si>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</si>
  <si>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</si>
  <si>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</si>
  <si>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</si>
  <si>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</si>
  <si>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</si>
  <si>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</si>
  <si>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</si>
  <si>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</si>
  <si>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</si>
  <si>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</si>
  <si>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</si>
  <si>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</si>
  <si>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</si>
  <si>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</si>
  <si>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</si>
  <si>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</si>
  <si>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</si>
  <si>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</si>
  <si>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</si>
  <si>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</si>
  <si>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</si>
  <si>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</si>
  <si>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</si>
  <si>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</si>
  <si>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</si>
  <si>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</si>
  <si>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</si>
  <si>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</si>
  <si>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</si>
  <si>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</si>
  <si>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</si>
  <si>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</si>
  <si>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</si>
  <si>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</si>
  <si>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</si>
  <si>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</si>
  <si>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</si>
  <si>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</si>
  <si>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</si>
  <si>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</si>
  <si>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</si>
  <si>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</si>
  <si>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</si>
  <si>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</si>
  <si>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</si>
  <si>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</si>
  <si>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</si>
  <si>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</si>
  <si>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</si>
  <si>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</si>
  <si>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</si>
  <si>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</si>
  <si>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</si>
  <si>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</si>
  <si>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</si>
  <si>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</si>
  <si>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</si>
  <si>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</si>
  <si>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</si>
  <si>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</si>
  <si>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</si>
  <si>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</si>
  <si>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</si>
  <si>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</si>
  <si>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</si>
  <si>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</si>
  <si>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</si>
  <si>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</si>
  <si>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</si>
  <si>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</si>
  <si>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</si>
  <si>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</si>
  <si>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</si>
  <si>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</si>
  <si>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</si>
  <si>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</si>
  <si>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</si>
  <si>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</si>
  <si>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</si>
  <si>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</si>
  <si>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</si>
  <si>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</si>
  <si>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</si>
  <si>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</si>
  <si>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</si>
  <si>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</si>
  <si>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</si>
  <si>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</si>
  <si>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</si>
  <si>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</si>
  <si>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</si>
  <si>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</si>
  <si>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</si>
  <si>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</si>
  <si>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</si>
  <si>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</si>
  <si>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</si>
  <si>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</si>
  <si>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</si>
  <si>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</si>
  <si>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</si>
  <si>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</si>
  <si>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</si>
  <si>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</si>
  <si>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</si>
  <si>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</si>
  <si>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</si>
  <si>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</si>
  <si>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</si>
  <si>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</si>
  <si>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</si>
  <si>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</si>
  <si>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</si>
  <si>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</si>
  <si>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</si>
  <si>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</si>
  <si>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</si>
  <si>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</si>
  <si>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</si>
  <si>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</si>
  <si>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</si>
  <si>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</si>
  <si>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</si>
  <si>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</si>
  <si>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</si>
  <si>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</si>
  <si>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</si>
  <si>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</si>
  <si>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</si>
  <si>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</si>
  <si>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</si>
  <si>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</si>
  <si>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</si>
  <si>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</si>
  <si>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</si>
  <si>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</si>
  <si>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</si>
  <si>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</si>
  <si>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</si>
  <si>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</si>
  <si>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</si>
  <si>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</si>
  <si>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</si>
  <si>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</si>
  <si>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</si>
  <si>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</si>
  <si>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</si>
  <si>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</si>
  <si>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</si>
  <si>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</si>
  <si>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</si>
  <si>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</si>
  <si>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</si>
  <si>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</si>
  <si>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</si>
  <si>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</si>
  <si>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</si>
  <si>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</si>
  <si>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</si>
  <si>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</si>
  <si>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</si>
  <si>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</si>
  <si>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</si>
  <si>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</si>
  <si>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</si>
  <si>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</si>
  <si>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</si>
  <si>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</si>
  <si>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</si>
  <si>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</si>
  <si>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</si>
  <si>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</si>
  <si>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</si>
  <si>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</si>
  <si>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</si>
  <si>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</si>
  <si>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</si>
  <si>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</si>
  <si>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</si>
  <si>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</si>
  <si>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</si>
  <si>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</si>
  <si>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</si>
  <si>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</si>
  <si>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</si>
  <si>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</si>
  <si>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</si>
  <si>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</si>
  <si>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</si>
  <si>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</si>
  <si>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</si>
  <si>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</si>
  <si>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</si>
  <si>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</si>
  <si>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</si>
  <si>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</si>
  <si>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</si>
  <si>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</si>
  <si>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</si>
  <si>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</si>
  <si>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</si>
  <si>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</si>
  <si>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</si>
  <si>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</si>
  <si>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</si>
  <si>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</si>
  <si>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</si>
  <si>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</si>
  <si>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</si>
  <si>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</si>
  <si>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</si>
  <si>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</si>
  <si>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</si>
  <si>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</si>
  <si>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</si>
  <si>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</si>
  <si>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</si>
  <si>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</si>
  <si>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</si>
  <si>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</si>
  <si>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</si>
  <si>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</si>
  <si>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</si>
  <si>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</si>
  <si>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</si>
  <si>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</si>
  <si>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</si>
  <si>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</si>
  <si>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</si>
  <si>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</si>
  <si>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</si>
  <si>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</si>
  <si>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</si>
  <si>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</si>
  <si>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</si>
  <si>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</si>
  <si>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</si>
  <si>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</si>
  <si>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</si>
  <si>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</si>
  <si>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</si>
  <si>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</si>
  <si>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</si>
  <si>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</si>
  <si>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</si>
  <si>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</si>
  <si>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</si>
  <si>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</si>
  <si>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</si>
  <si>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</si>
  <si>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</si>
  <si>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</si>
  <si>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</si>
  <si>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</si>
  <si>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</si>
  <si>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</si>
  <si>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</si>
  <si>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</si>
  <si>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</si>
  <si>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</si>
  <si>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</si>
  <si>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</si>
  <si>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</si>
  <si>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</si>
  <si>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</si>
  <si>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</si>
  <si>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</si>
  <si>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</si>
  <si>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</si>
  <si>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</si>
  <si>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</si>
  <si>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</si>
  <si>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</si>
  <si>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</si>
  <si>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</si>
  <si>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</si>
  <si>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</si>
  <si>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</si>
  <si>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</si>
  <si>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</si>
  <si>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</si>
  <si>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</si>
  <si>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</si>
  <si>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</si>
  <si>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</si>
  <si>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</si>
  <si>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</si>
  <si>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</si>
  <si>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</si>
  <si>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</si>
  <si>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</si>
  <si>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</si>
  <si>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</si>
  <si>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</si>
  <si>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</si>
  <si>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</si>
  <si>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</si>
  <si>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</si>
  <si>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</si>
  <si>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</si>
  <si>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</si>
  <si>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</si>
  <si>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</si>
  <si>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</si>
  <si>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</si>
  <si>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</si>
  <si>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</si>
  <si>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</si>
  <si>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</si>
  <si>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</si>
  <si>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</si>
  <si>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</si>
  <si>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</si>
  <si>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</si>
  <si>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</si>
  <si>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</si>
  <si>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</si>
  <si>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</si>
  <si>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</si>
  <si>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</si>
  <si>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</si>
  <si>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</si>
  <si>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</si>
  <si>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</si>
  <si>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</si>
  <si>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</si>
  <si>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</si>
  <si>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</si>
  <si>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</si>
  <si>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</si>
  <si>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</si>
  <si>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</si>
  <si>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</si>
  <si>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</si>
  <si>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</si>
  <si>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</si>
  <si>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</si>
  <si>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</si>
  <si>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</si>
  <si>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</si>
  <si>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</si>
  <si>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</si>
  <si>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</si>
  <si>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</si>
  <si>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</si>
  <si>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</si>
  <si>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</si>
  <si>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</si>
  <si>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</si>
  <si>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</si>
  <si>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</si>
  <si>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</si>
  <si>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</si>
  <si>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</si>
  <si>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</si>
  <si>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</si>
  <si>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</si>
  <si>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</si>
  <si>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</si>
  <si>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</si>
  <si>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</si>
  <si>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</si>
  <si>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</si>
  <si>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</si>
  <si>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</si>
  <si>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</si>
  <si>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</si>
  <si>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</si>
  <si>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</si>
  <si>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</si>
  <si>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</si>
  <si>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</si>
  <si>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</si>
  <si>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</si>
  <si>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</si>
  <si>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</si>
  <si>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</si>
  <si>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</si>
  <si>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</si>
  <si>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</si>
  <si>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</si>
  <si>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</si>
  <si>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</si>
  <si>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</si>
  <si>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</si>
  <si>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</si>
  <si>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</si>
  <si>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</si>
  <si>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</si>
  <si>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</si>
  <si>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</si>
  <si>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</si>
  <si>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</si>
  <si>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</si>
  <si>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</si>
  <si>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</si>
  <si>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</si>
  <si>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</si>
  <si>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</si>
  <si>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</si>
  <si>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</si>
  <si>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</si>
  <si>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</si>
  <si>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</si>
  <si>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</si>
  <si>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</si>
  <si>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</si>
  <si>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</si>
  <si>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</si>
  <si>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</si>
  <si>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</si>
  <si>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</si>
  <si>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</si>
  <si>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</si>
  <si>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</si>
  <si>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</si>
  <si>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</si>
  <si>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</si>
  <si>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</si>
  <si>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</si>
  <si>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</si>
  <si>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</si>
  <si>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</si>
  <si>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</si>
  <si>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</si>
  <si>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</si>
  <si>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</si>
  <si>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</si>
  <si>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</si>
  <si>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</si>
  <si>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</si>
  <si>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</si>
  <si>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</si>
  <si>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</si>
  <si>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</si>
  <si>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</si>
  <si>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</si>
  <si>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</si>
  <si>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</si>
  <si>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</si>
  <si>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</si>
  <si>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</si>
  <si>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</si>
  <si>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</si>
  <si>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</si>
  <si>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</si>
  <si>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</si>
  <si>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</si>
  <si>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</si>
  <si>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</si>
  <si>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</si>
  <si>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</si>
  <si>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</si>
  <si>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</si>
  <si>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</si>
  <si>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</si>
  <si>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</si>
  <si>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</si>
  <si>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</si>
  <si>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</si>
  <si>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</si>
  <si>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</si>
  <si>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</si>
  <si>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</si>
  <si>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</si>
  <si>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</si>
  <si>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</si>
  <si>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</si>
  <si>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</si>
  <si>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</si>
  <si>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</si>
  <si>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</si>
  <si>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</si>
  <si>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</si>
  <si>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</si>
  <si>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</si>
  <si>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</si>
  <si>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</si>
  <si>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</si>
  <si>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</si>
  <si>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</si>
  <si>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</si>
  <si>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</si>
  <si>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</si>
  <si>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</si>
  <si>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</si>
  <si>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</si>
  <si>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</si>
  <si>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</si>
  <si>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</si>
  <si>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</si>
  <si>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</si>
  <si>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</si>
  <si>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</si>
  <si>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</si>
  <si>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</si>
  <si>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</si>
  <si>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</si>
  <si>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</si>
  <si>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</si>
  <si>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</si>
  <si>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</si>
  <si>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</si>
  <si>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</si>
  <si>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</si>
  <si>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</si>
  <si>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</si>
  <si>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</si>
  <si>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</si>
  <si>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</si>
  <si>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</si>
  <si>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</si>
  <si>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</si>
  <si>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</si>
  <si>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</si>
  <si>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</si>
  <si>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</si>
  <si>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</si>
  <si>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</si>
  <si>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</si>
  <si>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</si>
  <si>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</si>
  <si>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</si>
  <si>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</si>
  <si>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</si>
  <si>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</si>
  <si>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</si>
  <si>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</si>
  <si>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</si>
  <si>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</si>
  <si>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</si>
  <si>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</si>
  <si>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</si>
  <si>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</si>
  <si>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</si>
  <si>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</si>
  <si>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</si>
  <si>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</si>
  <si>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</si>
  <si>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</si>
  <si>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</si>
  <si>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</si>
  <si>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</si>
  <si>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</si>
  <si>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</si>
  <si>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</si>
  <si>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</si>
  <si>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</si>
  <si>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</si>
  <si>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</si>
  <si>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</si>
  <si>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</si>
  <si>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</si>
  <si>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</si>
  <si>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</si>
  <si>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</si>
  <si>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</si>
  <si>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</si>
  <si>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</si>
  <si>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</si>
  <si>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</si>
  <si>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</si>
  <si>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</si>
  <si>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</si>
  <si>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</si>
  <si>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</si>
  <si>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</si>
  <si>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</si>
  <si>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</si>
  <si>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</si>
  <si>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</si>
  <si>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</si>
  <si>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</si>
  <si>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</si>
  <si>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</si>
  <si>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</si>
  <si>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</si>
  <si>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</si>
  <si>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</si>
  <si>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</si>
  <si>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</si>
  <si>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</si>
  <si>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</si>
  <si>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</si>
  <si>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</si>
  <si>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</si>
  <si>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</si>
  <si>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</si>
  <si>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</si>
  <si>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</si>
  <si>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</si>
  <si>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</si>
  <si>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</si>
  <si>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</si>
  <si>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</si>
  <si>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</si>
  <si>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</si>
  <si>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</si>
  <si>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</si>
  <si>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</si>
  <si>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</si>
  <si>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</si>
  <si>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</si>
  <si>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</si>
  <si>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</si>
  <si>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</si>
  <si>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</si>
  <si>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</si>
  <si>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</si>
  <si>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</si>
  <si>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</si>
  <si>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</si>
  <si>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</si>
  <si>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</si>
  <si>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</si>
  <si>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</si>
  <si>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</si>
  <si>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</si>
  <si>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</si>
  <si>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</si>
  <si>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</si>
  <si>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</si>
  <si>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</si>
  <si>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</si>
  <si>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</si>
  <si>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</si>
  <si>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</si>
  <si>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</si>
  <si>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</si>
  <si>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</si>
  <si>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</si>
  <si>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</si>
  <si>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</si>
  <si>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</si>
  <si>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</si>
  <si>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</si>
  <si>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</si>
  <si>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</si>
  <si>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</si>
  <si>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</si>
  <si>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</si>
  <si>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</si>
  <si>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</si>
  <si>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</si>
  <si>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</si>
  <si>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</si>
  <si>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</si>
  <si>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</si>
  <si>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</si>
  <si>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</si>
  <si>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</si>
  <si>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</si>
  <si>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</si>
  <si>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</si>
  <si>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</si>
  <si>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</si>
  <si>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</si>
  <si>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</si>
  <si>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</si>
  <si>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</si>
  <si>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</si>
  <si>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</si>
  <si>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</si>
  <si>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</si>
  <si>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</si>
  <si>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</si>
  <si>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</si>
  <si>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</si>
  <si>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</si>
  <si>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</si>
  <si>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</si>
  <si>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</si>
  <si>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</si>
  <si>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</si>
  <si>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</si>
  <si>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</si>
  <si>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</si>
  <si>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</si>
  <si>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</si>
  <si>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</si>
  <si>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</si>
  <si>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</si>
  <si>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</si>
  <si>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</si>
  <si>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</si>
  <si>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</si>
  <si>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</si>
  <si>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</si>
  <si>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</si>
  <si>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</si>
  <si>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</si>
  <si>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</si>
  <si>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</si>
  <si>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</si>
  <si>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</si>
  <si>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</si>
  <si>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</si>
  <si>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</si>
  <si>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</si>
  <si>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</si>
  <si>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</si>
  <si>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</si>
  <si>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</si>
  <si>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</si>
  <si>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</si>
  <si>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</si>
  <si>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</si>
  <si>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</si>
  <si>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</si>
  <si>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</si>
  <si>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</si>
  <si>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</si>
  <si>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</si>
  <si>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</si>
  <si>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</si>
  <si>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</si>
  <si>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</si>
  <si>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</si>
  <si>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</si>
  <si>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</si>
  <si>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</si>
  <si>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</si>
  <si>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</si>
  <si>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</si>
  <si>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</si>
  <si>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</si>
  <si>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</si>
  <si>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</si>
  <si>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</si>
  <si>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</si>
  <si>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</si>
  <si>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</si>
  <si>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</si>
  <si>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</si>
  <si>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</si>
  <si>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</si>
  <si>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</si>
  <si>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</si>
  <si>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</si>
  <si>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</si>
  <si>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</si>
  <si>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</si>
  <si>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</si>
  <si>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</si>
  <si>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</si>
  <si>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</si>
  <si>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</si>
  <si>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</si>
  <si>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</si>
  <si>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</si>
  <si>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</si>
  <si>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</si>
  <si>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</si>
  <si>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</si>
  <si>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</si>
  <si>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</si>
  <si>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</si>
  <si>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</si>
  <si>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</si>
  <si>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</si>
  <si>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</si>
  <si>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</si>
  <si>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</si>
  <si>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</si>
  <si>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</si>
  <si>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</si>
  <si>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</si>
  <si>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</si>
  <si>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</si>
  <si>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</si>
  <si>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</si>
  <si>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</si>
  <si>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</si>
  <si>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</si>
  <si>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</si>
  <si>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</si>
  <si>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</si>
  <si>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</si>
  <si>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</si>
  <si>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</si>
  <si>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</si>
  <si>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</si>
  <si>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</si>
  <si>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</si>
  <si>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</si>
  <si>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</si>
  <si>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</si>
  <si>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</si>
  <si>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</si>
  <si>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</si>
  <si>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</si>
  <si>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</si>
  <si>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</si>
  <si>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</si>
  <si>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</si>
  <si>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</si>
  <si>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</si>
  <si>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</si>
  <si>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</si>
  <si>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</si>
  <si>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</si>
  <si>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</si>
  <si>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</si>
  <si>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</si>
  <si>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</si>
  <si>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</si>
  <si>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</si>
  <si>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</si>
  <si>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</si>
  <si>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</si>
  <si>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</si>
  <si>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</si>
  <si>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</si>
  <si>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</si>
  <si>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</si>
  <si>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</si>
  <si>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</si>
  <si>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</si>
  <si>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</si>
  <si>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</si>
  <si>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</si>
  <si>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</si>
  <si>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</si>
  <si>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</si>
  <si>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</si>
  <si>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</si>
  <si>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</si>
  <si>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</si>
  <si>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</si>
  <si>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</si>
  <si>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</si>
  <si>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</si>
  <si>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</si>
  <si>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</si>
  <si>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</si>
  <si>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</si>
  <si>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</si>
  <si>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</si>
  <si>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</si>
  <si>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</si>
  <si>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</si>
  <si>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</si>
  <si>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</si>
  <si>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</si>
  <si>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</si>
  <si>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</si>
  <si>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</si>
  <si>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</si>
  <si>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</si>
  <si>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</si>
  <si>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</si>
  <si>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</si>
  <si>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</si>
  <si>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</si>
  <si>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</si>
  <si>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</si>
  <si>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</si>
  <si>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</si>
  <si>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</si>
  <si>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</si>
  <si>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</si>
  <si>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</si>
  <si>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</si>
  <si>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</si>
  <si>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</si>
  <si>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</si>
  <si>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</si>
  <si>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</si>
  <si>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</si>
  <si>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</si>
  <si>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</si>
  <si>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</si>
  <si>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</si>
  <si>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</si>
  <si>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</si>
  <si>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</si>
  <si>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</si>
  <si>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</si>
  <si>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</si>
  <si>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</si>
  <si>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</si>
  <si>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</si>
  <si>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</si>
  <si>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</si>
  <si>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</si>
  <si>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</si>
  <si>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</si>
  <si>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</si>
  <si>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</si>
  <si>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</si>
  <si>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</si>
  <si>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</si>
  <si>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</si>
  <si>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</si>
  <si>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</si>
  <si>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</si>
  <si>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</si>
  <si>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</si>
  <si>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</si>
  <si>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</si>
  <si>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</si>
  <si>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</si>
  <si>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</si>
  <si>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</si>
  <si>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</si>
  <si>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</si>
  <si>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</si>
  <si>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</si>
  <si>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</si>
  <si>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</si>
  <si>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</si>
  <si>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</si>
  <si>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</si>
  <si>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</si>
  <si>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</si>
  <si>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</si>
  <si>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</si>
  <si>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</si>
  <si>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</si>
  <si>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</si>
  <si>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</si>
  <si>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</si>
  <si>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</si>
  <si>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</si>
  <si>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</si>
  <si>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</si>
  <si>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</si>
  <si>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</si>
  <si>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</si>
  <si>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</si>
  <si>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</si>
  <si>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</si>
  <si>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</si>
  <si>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</si>
  <si>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</si>
  <si>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</si>
  <si>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</si>
  <si>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</si>
  <si>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</si>
  <si>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</si>
  <si>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</si>
  <si>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</si>
  <si>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</si>
  <si>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</si>
  <si>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</si>
  <si>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</si>
  <si>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</si>
  <si>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</si>
  <si>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</si>
  <si>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</si>
  <si>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</si>
  <si>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</si>
  <si>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</si>
  <si>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</si>
  <si>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</si>
  <si>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</si>
  <si>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</si>
  <si>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</si>
  <si>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</si>
  <si>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</si>
  <si>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</si>
  <si>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</si>
  <si>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</si>
  <si>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</si>
  <si>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</si>
  <si>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</si>
  <si>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</si>
  <si>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</si>
  <si>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</si>
  <si>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</si>
  <si>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</si>
  <si>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</si>
  <si>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</si>
  <si>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</si>
  <si>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</si>
  <si>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</si>
  <si>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</si>
  <si>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</si>
  <si>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</si>
  <si>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</si>
  <si>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</si>
  <si>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</si>
  <si>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</si>
  <si>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</si>
  <si>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</si>
  <si>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</si>
  <si>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</si>
  <si>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</si>
  <si>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</si>
  <si>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</si>
  <si>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</si>
  <si>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</si>
  <si>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</si>
  <si>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</si>
  <si>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</si>
  <si>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</si>
  <si>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</si>
  <si>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</si>
  <si>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</si>
  <si>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</si>
  <si>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</si>
  <si>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</si>
  <si>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</si>
  <si>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</si>
  <si>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</si>
  <si>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</si>
  <si>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</si>
  <si>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</si>
  <si>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</si>
  <si>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</si>
  <si>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</si>
  <si>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</si>
  <si>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</si>
  <si>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</si>
  <si>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</si>
  <si>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</si>
  <si>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</si>
  <si>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</si>
  <si>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</si>
  <si>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</si>
  <si>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</si>
  <si>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</si>
  <si>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</si>
  <si>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</si>
  <si>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</si>
  <si>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</si>
  <si>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</si>
  <si>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</si>
  <si>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</si>
  <si>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</si>
  <si>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</si>
  <si>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</si>
  <si>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</si>
  <si>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</si>
  <si>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</si>
  <si>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</si>
  <si>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</si>
  <si>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</si>
  <si>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</si>
  <si>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</si>
  <si>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</si>
  <si>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</si>
  <si>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</si>
  <si>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</si>
  <si>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</si>
  <si>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</si>
  <si>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</si>
  <si>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</si>
  <si>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</si>
  <si>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</si>
  <si>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</si>
  <si>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</si>
  <si>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</si>
  <si>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</si>
  <si>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</si>
  <si>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</si>
  <si>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</si>
  <si>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</si>
  <si>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</si>
  <si>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</si>
  <si>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</si>
  <si>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</si>
  <si>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</si>
  <si>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</si>
  <si>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</si>
  <si>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</si>
  <si>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</si>
  <si>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</si>
  <si>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</si>
  <si>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</si>
  <si>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</si>
  <si>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</si>
  <si>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</si>
  <si>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</si>
  <si>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</si>
  <si>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</si>
  <si>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</si>
  <si>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</si>
  <si>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</si>
  <si>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</si>
  <si>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</si>
  <si>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</si>
  <si>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</si>
  <si>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</si>
  <si>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</si>
  <si>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</si>
  <si>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</si>
  <si>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</si>
  <si>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</si>
  <si>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</si>
  <si>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</si>
  <si>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</si>
  <si>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</si>
  <si>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</si>
  <si>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</si>
  <si>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</si>
  <si>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</si>
  <si>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</si>
  <si>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</si>
  <si>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</si>
  <si>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</si>
  <si>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</si>
  <si>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</si>
  <si>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</si>
  <si>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</si>
  <si>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</si>
  <si>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</si>
  <si>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</si>
  <si>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</si>
  <si>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</si>
  <si>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</si>
  <si>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</si>
  <si>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</si>
  <si>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</si>
  <si>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</si>
  <si>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</si>
  <si>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</si>
  <si>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</si>
  <si>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</si>
  <si>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</si>
  <si>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</si>
  <si>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</si>
  <si>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</si>
  <si>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</si>
  <si>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</si>
  <si>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</si>
  <si>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</si>
  <si>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</si>
  <si>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</si>
  <si>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</si>
  <si>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</si>
  <si>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</si>
  <si>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</si>
  <si>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</si>
  <si>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</si>
  <si>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</si>
  <si>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</si>
  <si>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</si>
  <si>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</si>
  <si>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</si>
  <si>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</si>
  <si>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</si>
  <si>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</si>
  <si>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</si>
  <si>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</si>
  <si>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</si>
  <si>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</si>
  <si>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</si>
  <si>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</si>
  <si>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</si>
  <si>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</si>
  <si>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</si>
  <si>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</si>
  <si>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</si>
  <si>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</si>
  <si>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</si>
  <si>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</si>
  <si>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</si>
  <si>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</si>
  <si>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</si>
  <si>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</si>
  <si>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</si>
  <si>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</si>
  <si>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</si>
  <si>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</si>
  <si>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</si>
  <si>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</si>
  <si>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</si>
  <si>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</si>
  <si>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</si>
  <si>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</si>
  <si>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</si>
  <si>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</si>
  <si>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</si>
  <si>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</si>
  <si>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</si>
  <si>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</si>
  <si>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</si>
  <si>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</si>
  <si>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</si>
  <si>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</si>
  <si>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</si>
  <si>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</si>
  <si>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</si>
  <si>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</si>
  <si>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</si>
  <si>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</si>
  <si>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</si>
  <si>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</si>
  <si>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</si>
  <si>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</si>
  <si>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</si>
  <si>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</si>
  <si>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</si>
  <si>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</si>
  <si>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</si>
  <si>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</si>
  <si>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</si>
  <si>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</si>
  <si>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</si>
  <si>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</si>
  <si>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</si>
  <si>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</si>
  <si>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</si>
  <si>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</si>
  <si>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</si>
  <si>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</si>
  <si>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</si>
  <si>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</si>
  <si>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</si>
  <si>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</si>
  <si>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</si>
  <si>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</si>
  <si>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</si>
  <si>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</si>
  <si>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</si>
  <si>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</si>
  <si>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</si>
  <si>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</si>
  <si>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</si>
  <si>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</si>
  <si>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</si>
  <si>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</si>
  <si>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</si>
  <si>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</si>
  <si>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</si>
  <si>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</si>
  <si>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</si>
  <si>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</si>
  <si>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</si>
  <si>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</si>
  <si>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</si>
  <si>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</si>
  <si>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</si>
  <si>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</si>
  <si>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</si>
  <si>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</si>
  <si>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</si>
  <si>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</si>
  <si>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</si>
  <si>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</si>
  <si>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</si>
  <si>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</si>
  <si>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</si>
  <si>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</si>
  <si>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</si>
  <si>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</si>
  <si>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</si>
  <si>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</si>
  <si>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</si>
  <si>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</si>
  <si>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</si>
  <si>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</si>
  <si>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</si>
  <si>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</si>
  <si>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</si>
  <si>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</si>
  <si>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</si>
  <si>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</si>
  <si>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</si>
  <si>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</si>
  <si>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</si>
  <si>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</si>
  <si>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</si>
  <si>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</si>
  <si>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</si>
  <si>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</si>
  <si>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</si>
  <si>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</si>
  <si>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</si>
  <si>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</si>
  <si>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</si>
  <si>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</si>
  <si>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</si>
  <si>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</si>
  <si>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</si>
  <si>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</si>
  <si>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</si>
  <si>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</si>
  <si>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</si>
  <si>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</si>
  <si>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</si>
  <si>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</si>
  <si>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</si>
  <si>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</si>
  <si>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</si>
  <si>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</si>
  <si>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</si>
  <si>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</si>
  <si>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</si>
  <si>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</si>
  <si>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</si>
  <si>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</si>
  <si>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</si>
  <si>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</si>
  <si>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</si>
  <si>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</si>
  <si>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</si>
  <si>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</si>
  <si>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</si>
  <si>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</si>
  <si>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</si>
  <si>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</si>
  <si>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</si>
  <si>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</si>
  <si>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</si>
  <si>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</si>
  <si>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</si>
  <si>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</si>
  <si>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</si>
  <si>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</si>
  <si>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</si>
  <si>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</si>
  <si>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</si>
  <si>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</si>
  <si>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</si>
  <si>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</si>
  <si>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</si>
  <si>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</si>
  <si>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</si>
  <si>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</si>
  <si>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</si>
  <si>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</si>
  <si>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</si>
  <si>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</si>
  <si>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</si>
  <si>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</si>
  <si>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</si>
  <si>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</si>
  <si>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</si>
  <si>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</si>
  <si>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</si>
  <si>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</si>
  <si>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</si>
  <si>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</si>
  <si>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</si>
  <si>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</si>
  <si>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</si>
  <si>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</si>
  <si>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</si>
  <si>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</si>
  <si>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</si>
  <si>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</si>
  <si>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</si>
  <si>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</si>
  <si>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</si>
  <si>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</si>
  <si>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</si>
  <si>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</si>
  <si>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</si>
  <si>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</si>
  <si>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</si>
  <si>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</si>
  <si>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</si>
  <si>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</si>
  <si>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</si>
  <si>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</si>
  <si>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</si>
  <si>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</si>
  <si>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</si>
  <si>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</si>
  <si>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</si>
  <si>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</si>
  <si>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</si>
  <si>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</si>
  <si>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</si>
  <si>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</si>
  <si>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</si>
  <si>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</si>
  <si>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</si>
  <si>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</si>
  <si>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</si>
  <si>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</si>
  <si>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</si>
  <si>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</si>
  <si>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</si>
  <si>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</si>
  <si>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</si>
  <si>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</si>
  <si>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</si>
  <si>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</si>
  <si>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</si>
  <si>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</si>
  <si>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</si>
  <si>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</si>
  <si>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</si>
  <si>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</si>
  <si>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</si>
  <si>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</si>
  <si>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</si>
  <si>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</si>
  <si>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</si>
  <si>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</si>
  <si>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</si>
  <si>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</si>
  <si>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</si>
  <si>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</si>
  <si>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</si>
  <si>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</si>
  <si>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</si>
  <si>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</si>
  <si>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</si>
  <si>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</si>
  <si>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</si>
  <si>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</si>
  <si>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</si>
  <si>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</si>
  <si>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</si>
  <si>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</si>
  <si>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</si>
  <si>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</si>
  <si>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</si>
  <si>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</si>
  <si>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</si>
  <si>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</si>
  <si>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</si>
  <si>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</si>
  <si>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</si>
  <si>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</si>
  <si>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</si>
  <si>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</si>
  <si>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</si>
  <si>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</si>
  <si>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</si>
  <si>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</si>
  <si>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</si>
  <si>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</si>
  <si>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</si>
  <si>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</si>
  <si>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</si>
  <si>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</si>
  <si>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</si>
  <si>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</si>
  <si>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</si>
  <si>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</si>
  <si>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</si>
  <si>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</si>
  <si>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</si>
  <si>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</si>
  <si>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</si>
  <si>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</si>
  <si>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</si>
  <si>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</si>
  <si>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</si>
  <si>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</si>
  <si>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</si>
  <si>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</si>
  <si>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</si>
  <si>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</si>
  <si>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</si>
  <si>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</si>
  <si>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</si>
  <si>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</si>
  <si>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</si>
  <si>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</si>
  <si>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</si>
  <si>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</si>
  <si>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</si>
  <si>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</si>
  <si>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</si>
  <si>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</si>
  <si>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</si>
  <si>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</si>
  <si>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</si>
  <si>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</si>
  <si>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</si>
  <si>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</si>
  <si>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</si>
  <si>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</si>
  <si>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</si>
  <si>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</si>
  <si>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</si>
  <si>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</si>
  <si>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</si>
  <si>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</si>
  <si>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</si>
  <si>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</si>
  <si>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</si>
  <si>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</si>
  <si>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</si>
  <si>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</si>
  <si>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</si>
  <si>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</si>
  <si>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</si>
  <si>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</si>
  <si>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</si>
  <si>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</si>
  <si>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</si>
  <si>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</si>
  <si>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</si>
  <si>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</si>
  <si>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</si>
  <si>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</si>
  <si>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</si>
  <si>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</si>
  <si>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</si>
  <si>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</si>
  <si>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</si>
  <si>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</si>
  <si>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</si>
  <si>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</si>
  <si>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</si>
  <si>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</si>
  <si>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</si>
  <si>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</si>
  <si>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</si>
  <si>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</si>
  <si>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</si>
  <si>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</si>
  <si>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</si>
  <si>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</si>
  <si>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</si>
  <si>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</si>
  <si>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</si>
  <si>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</si>
  <si>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</si>
  <si>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</si>
  <si>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</si>
  <si>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</si>
  <si>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</si>
  <si>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</si>
  <si>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</si>
  <si>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</si>
  <si>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</si>
  <si>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</si>
  <si>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</si>
  <si>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</si>
  <si>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</si>
  <si>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</si>
  <si>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</si>
  <si>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</si>
  <si>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</si>
  <si>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</si>
  <si>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</si>
  <si>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</si>
  <si>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</si>
  <si>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</si>
  <si>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</si>
  <si>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</si>
  <si>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</si>
  <si>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</si>
  <si>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</si>
  <si>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</si>
  <si>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</si>
  <si>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</si>
  <si>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</si>
  <si>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</si>
  <si>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</si>
  <si>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</si>
  <si>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</si>
  <si>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</si>
  <si>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</si>
  <si>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</si>
  <si>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</si>
  <si>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</si>
  <si>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</si>
  <si>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</si>
  <si>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</si>
  <si>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</si>
  <si>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</si>
  <si>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</si>
  <si>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</si>
  <si>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</si>
  <si>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</si>
  <si>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</si>
  <si>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</si>
  <si>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</si>
  <si>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</si>
  <si>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</si>
  <si>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</si>
  <si>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</si>
  <si>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</si>
  <si>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</si>
  <si>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</si>
  <si>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</si>
  <si>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</si>
  <si>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</si>
  <si>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</si>
  <si>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</si>
  <si>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</si>
  <si>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</si>
  <si>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</si>
  <si>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</si>
  <si>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</si>
  <si>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</si>
  <si>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</si>
  <si>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</si>
  <si>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</si>
  <si>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</si>
  <si>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</si>
  <si>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</si>
  <si>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</si>
  <si>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</si>
  <si>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</si>
  <si>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</si>
  <si>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</si>
  <si>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</si>
  <si>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</si>
  <si>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</si>
  <si>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</si>
  <si>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</si>
  <si>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</si>
  <si>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</si>
  <si>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</si>
  <si>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</si>
  <si>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</si>
  <si>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</si>
  <si>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</si>
  <si>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</si>
  <si>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</si>
  <si>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</si>
  <si>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</si>
  <si>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</si>
  <si>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</si>
  <si>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</si>
  <si>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</si>
  <si>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</si>
  <si>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</si>
  <si>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</si>
  <si>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</si>
  <si>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</si>
  <si>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</si>
  <si>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</si>
  <si>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</si>
  <si>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</si>
  <si>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</si>
  <si>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</si>
  <si>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</si>
  <si>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</si>
  <si>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</si>
  <si>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</si>
  <si>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</si>
  <si>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</si>
  <si>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</si>
  <si>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</si>
  <si>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</si>
  <si>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</si>
  <si>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</si>
  <si>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</si>
  <si>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</si>
  <si>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</si>
  <si>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</si>
  <si>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</si>
  <si>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</si>
  <si>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</si>
  <si>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</si>
  <si>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</si>
  <si>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</si>
  <si>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</si>
  <si>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</si>
  <si>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</si>
  <si>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</si>
  <si>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</si>
  <si>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</si>
  <si>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</si>
  <si>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</si>
  <si>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</si>
  <si>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</si>
  <si>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</si>
  <si>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</si>
  <si>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</si>
  <si>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</si>
  <si>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</si>
  <si>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</si>
  <si>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</si>
  <si>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</si>
  <si>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</si>
  <si>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</si>
  <si>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</si>
  <si>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</si>
  <si>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</si>
  <si>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</si>
  <si>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</si>
  <si>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</si>
  <si>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</si>
  <si>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</si>
  <si>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</si>
  <si>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</si>
  <si>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</si>
  <si>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</si>
  <si>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</si>
  <si>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</si>
  <si>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</si>
  <si>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</si>
  <si>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</si>
  <si>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</si>
  <si>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</si>
  <si>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</si>
  <si>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</si>
  <si>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</si>
  <si>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</si>
  <si>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</si>
  <si>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</si>
  <si>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</si>
  <si>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</si>
  <si>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</si>
  <si>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</si>
  <si>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</si>
  <si>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</si>
  <si>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</si>
  <si>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</si>
  <si>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</si>
  <si>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</si>
  <si>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</si>
  <si>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</si>
  <si>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</si>
  <si>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</si>
  <si>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</si>
  <si>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</si>
  <si>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</si>
  <si>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</si>
  <si>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</si>
  <si>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</si>
  <si>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</si>
  <si>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</si>
  <si>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</si>
  <si>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</si>
  <si>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</si>
  <si>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</si>
  <si>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</si>
  <si>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</si>
  <si>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</si>
  <si>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</si>
  <si>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</si>
  <si>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</si>
  <si>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</si>
  <si>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</si>
  <si>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</si>
  <si>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</si>
  <si>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</si>
  <si>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</si>
  <si>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</si>
  <si>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</si>
  <si>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</si>
  <si>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</si>
  <si>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</si>
  <si>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</si>
  <si>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</si>
  <si>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</si>
  <si>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</si>
  <si>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</si>
  <si>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</si>
  <si>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</si>
  <si>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</si>
  <si>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</si>
  <si>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</si>
  <si>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</si>
  <si>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</si>
  <si>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</si>
  <si>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</si>
  <si>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</si>
  <si>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</si>
  <si>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</si>
  <si>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</si>
  <si>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</si>
  <si>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</si>
  <si>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</si>
  <si>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</si>
  <si>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</si>
  <si>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</si>
  <si>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</si>
  <si>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</si>
  <si>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</si>
  <si>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</si>
  <si>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</si>
  <si>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</si>
  <si>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</si>
  <si>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</si>
  <si>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</si>
  <si>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</si>
  <si>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</si>
  <si>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</si>
  <si>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</si>
  <si>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</si>
  <si>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</si>
  <si>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</si>
  <si>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</si>
  <si>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</si>
  <si>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</si>
  <si>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</si>
  <si>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</si>
  <si>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</si>
  <si>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</si>
  <si>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</si>
  <si>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</si>
  <si>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</si>
  <si>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</si>
  <si>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</si>
  <si>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</si>
  <si>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</si>
  <si>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</si>
  <si>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</si>
  <si>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</si>
  <si>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</si>
  <si>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</si>
  <si>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</si>
  <si>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</si>
  <si>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</si>
  <si>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</si>
  <si>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</si>
  <si>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</si>
  <si>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</si>
  <si>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</si>
  <si>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</si>
  <si>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</si>
  <si>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</si>
  <si>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</si>
  <si>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</si>
  <si>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</si>
  <si>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</si>
  <si>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</si>
  <si>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</si>
  <si>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</si>
  <si>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</si>
  <si>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</si>
  <si>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</si>
  <si>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</si>
  <si>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</si>
  <si>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</si>
  <si>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</si>
  <si>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</si>
  <si>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</si>
  <si>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</si>
  <si>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</si>
  <si>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</si>
  <si>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</si>
  <si>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</si>
  <si>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</si>
  <si>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</si>
  <si>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</si>
  <si>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</si>
  <si>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</si>
  <si>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</si>
  <si>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</si>
  <si>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</si>
  <si>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</si>
  <si>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</si>
  <si>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</si>
  <si>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</si>
  <si>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</si>
  <si>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</si>
  <si>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</si>
  <si>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</si>
  <si>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</si>
  <si>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</si>
  <si>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</si>
  <si>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</si>
  <si>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</si>
  <si>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</si>
  <si>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</si>
  <si>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</si>
  <si>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</si>
  <si>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</si>
  <si>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</si>
  <si>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</si>
  <si>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</si>
  <si>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</si>
  <si>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</si>
  <si>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</si>
  <si>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</si>
  <si>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</si>
  <si>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</si>
  <si>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</si>
  <si>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</si>
  <si>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</si>
  <si>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</si>
  <si>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</si>
  <si>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</si>
  <si>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</si>
  <si>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</si>
  <si>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</si>
  <si>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</si>
  <si>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</si>
  <si>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</si>
  <si>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</si>
  <si>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</si>
  <si>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</si>
  <si>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</si>
  <si>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</si>
  <si>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</si>
  <si>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</si>
  <si>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</si>
  <si>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</si>
  <si>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</si>
  <si>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</si>
  <si>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</si>
  <si>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</si>
  <si>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</si>
  <si>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</si>
  <si>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</si>
  <si>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</si>
  <si>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</si>
  <si>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</si>
  <si>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</si>
  <si>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</si>
  <si>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</si>
  <si>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</si>
  <si>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</si>
  <si>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</si>
  <si>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</si>
  <si>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</si>
  <si>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</si>
  <si>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</si>
  <si>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</si>
  <si>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</si>
  <si>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</si>
  <si>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</si>
  <si>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</si>
  <si>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</si>
  <si>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</si>
  <si>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</si>
  <si>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</si>
  <si>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</si>
  <si>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</si>
  <si>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</si>
  <si>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</si>
  <si>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</si>
  <si>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</si>
  <si>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</si>
  <si>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</si>
  <si>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</si>
  <si>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</si>
  <si>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</si>
  <si>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</si>
  <si>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</si>
  <si>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</si>
  <si>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</si>
  <si>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</si>
  <si>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</si>
  <si>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</si>
  <si>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</si>
  <si>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</si>
  <si>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</si>
  <si>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</si>
  <si>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</si>
  <si>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</si>
  <si>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</si>
  <si>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</si>
  <si>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</si>
  <si>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</si>
  <si>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</si>
  <si>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</si>
  <si>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</si>
  <si>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</si>
  <si>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</si>
  <si>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</si>
  <si>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</si>
  <si>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</si>
  <si>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</si>
  <si>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</si>
  <si>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</si>
  <si>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</si>
  <si>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</si>
  <si>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</si>
  <si>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</si>
  <si>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</si>
  <si>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</si>
  <si>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</si>
  <si>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</si>
  <si>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</si>
  <si>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</si>
  <si>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</si>
  <si>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</si>
  <si>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</si>
  <si>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</si>
  <si>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</si>
  <si>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</si>
  <si>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</si>
  <si>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</si>
  <si>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</si>
  <si>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</si>
  <si>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</si>
  <si>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</si>
  <si>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</si>
  <si>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</si>
  <si>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</si>
  <si>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</si>
  <si>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</si>
  <si>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</si>
  <si>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</si>
  <si>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</si>
  <si>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</si>
  <si>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</si>
  <si>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</si>
  <si>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</si>
  <si>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</si>
  <si>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</si>
  <si>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</si>
  <si>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</si>
  <si>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</si>
  <si>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</si>
  <si>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</si>
  <si>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</si>
  <si>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</si>
  <si>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</si>
  <si>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</si>
  <si>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</si>
  <si>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</si>
  <si>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</si>
  <si>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</si>
  <si>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</si>
  <si>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</si>
  <si>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</si>
  <si>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</si>
  <si>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</si>
  <si>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</si>
  <si>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</si>
  <si>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</si>
  <si>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</si>
  <si>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</si>
  <si>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</si>
  <si>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</si>
  <si>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</si>
  <si>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</si>
  <si>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</si>
  <si>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</si>
  <si>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</si>
  <si>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</si>
  <si>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</si>
  <si>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</si>
  <si>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</si>
  <si>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</si>
  <si>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</si>
  <si>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</si>
  <si>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</si>
  <si>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</si>
  <si>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</si>
  <si>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</si>
  <si>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</si>
  <si>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</si>
  <si>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</si>
  <si>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</si>
  <si>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</si>
  <si>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</si>
  <si>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</si>
  <si>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</si>
  <si>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</si>
  <si>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</si>
  <si>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</si>
  <si>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</si>
  <si>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</si>
  <si>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</si>
  <si>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</si>
  <si>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</si>
  <si>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</si>
  <si>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</si>
  <si>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</si>
  <si>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</si>
  <si>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</si>
  <si>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</si>
  <si>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</si>
  <si>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</si>
  <si>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</si>
  <si>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</si>
  <si>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</si>
  <si>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</si>
  <si>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</si>
  <si>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</si>
  <si>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</si>
  <si>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</si>
  <si>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</si>
  <si>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</si>
  <si>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</si>
  <si>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</si>
  <si>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</si>
  <si>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</si>
  <si>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</si>
  <si>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</si>
  <si>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</si>
  <si>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</si>
  <si>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</si>
  <si>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</si>
  <si>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</si>
  <si>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</si>
  <si>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</si>
  <si>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</si>
  <si>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</si>
  <si>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</si>
  <si>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</si>
  <si>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</si>
  <si>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</si>
  <si>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</si>
  <si>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</si>
  <si>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</si>
  <si>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</si>
  <si>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</si>
  <si>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</si>
  <si>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</si>
  <si>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</si>
  <si>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</si>
  <si>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</si>
  <si>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</si>
  <si>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</si>
  <si>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</si>
  <si>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</si>
  <si>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</si>
  <si>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</si>
  <si>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</si>
  <si>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</si>
  <si>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</si>
  <si>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</si>
  <si>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</si>
  <si>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</si>
  <si>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</si>
  <si>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</si>
  <si>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</si>
  <si>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</si>
  <si>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</si>
  <si>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</si>
  <si>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</si>
  <si>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</si>
  <si>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</si>
  <si>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</si>
  <si>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</si>
  <si>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</si>
  <si>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</si>
  <si>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</si>
  <si>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</si>
  <si>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</si>
  <si>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</si>
  <si>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</si>
  <si>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</si>
  <si>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</si>
  <si>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</si>
  <si>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</si>
  <si>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</si>
  <si>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</si>
  <si>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</si>
  <si>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</si>
  <si>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</si>
  <si>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</si>
  <si>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</si>
  <si>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</si>
  <si>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</si>
  <si>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</si>
  <si>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</si>
  <si>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</si>
  <si>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</si>
  <si>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</si>
  <si>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</si>
  <si>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</si>
  <si>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</si>
  <si>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</si>
  <si>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</si>
  <si>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</si>
  <si>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</si>
  <si>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</si>
  <si>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</si>
  <si>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</si>
  <si>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</si>
  <si>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</si>
  <si>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</si>
  <si>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</si>
  <si>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</si>
  <si>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</si>
  <si>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</si>
  <si>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</si>
  <si>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</si>
  <si>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</si>
  <si>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</si>
  <si>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</si>
  <si>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</si>
  <si>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</si>
  <si>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</si>
  <si>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</si>
  <si>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</si>
  <si>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</si>
  <si>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</si>
  <si>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</si>
  <si>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</si>
  <si>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</si>
  <si>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</si>
  <si>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</si>
  <si>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</si>
  <si>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</si>
  <si>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</si>
  <si>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</si>
  <si>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</si>
  <si>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</si>
  <si>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</si>
  <si>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</si>
  <si>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</si>
  <si>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</si>
  <si>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</si>
  <si>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</si>
  <si>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</si>
  <si>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</si>
  <si>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</si>
  <si>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</si>
  <si>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</si>
  <si>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</si>
  <si>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</si>
  <si>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</si>
  <si>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</si>
  <si>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</si>
  <si>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</si>
  <si>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</si>
  <si>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</si>
  <si>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</si>
  <si>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</si>
  <si>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</si>
  <si>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</si>
  <si>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</si>
  <si>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</si>
  <si>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</si>
  <si>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</si>
  <si>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</si>
  <si>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</si>
  <si>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</si>
  <si>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</si>
  <si>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</si>
  <si>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</si>
  <si>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</si>
  <si>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</si>
  <si>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</si>
  <si>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</si>
  <si>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</si>
  <si>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</si>
  <si>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</si>
  <si>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</si>
  <si>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</si>
  <si>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</si>
  <si>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</si>
  <si>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</si>
  <si>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</si>
  <si>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</si>
  <si>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</si>
  <si>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</si>
  <si>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</si>
  <si>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</si>
  <si>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</si>
  <si>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</si>
  <si>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</si>
  <si>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</si>
  <si>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</si>
  <si>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</si>
  <si>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</si>
  <si>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</si>
  <si>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</si>
  <si>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</si>
  <si>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</si>
  <si>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</si>
  <si>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</si>
  <si>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</si>
  <si>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</si>
  <si>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</si>
  <si>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</si>
  <si>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</si>
  <si>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</si>
  <si>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</si>
  <si>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</si>
  <si>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</si>
  <si>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</si>
  <si>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</si>
  <si>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</si>
  <si>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</si>
  <si>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</si>
  <si>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</si>
  <si>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</si>
  <si>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</si>
  <si>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</si>
  <si>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</si>
  <si>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</si>
  <si>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</si>
  <si>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</si>
  <si>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</si>
  <si>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</si>
  <si>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</si>
  <si>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</si>
  <si>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</si>
  <si>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</si>
  <si>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</si>
  <si>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</si>
  <si>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</si>
  <si>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</si>
  <si>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</si>
  <si>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</si>
  <si>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</si>
  <si>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</si>
  <si>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</si>
  <si>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</si>
  <si>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</si>
  <si>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</si>
  <si>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</si>
  <si>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</si>
  <si>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</si>
  <si>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</si>
  <si>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</si>
  <si>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</si>
  <si>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</si>
  <si>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</si>
  <si>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</si>
  <si>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</si>
  <si>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</si>
  <si>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</si>
  <si>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</si>
  <si>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</si>
  <si>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</si>
  <si>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</si>
  <si>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</si>
  <si>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</si>
  <si>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</si>
  <si>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</si>
  <si>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</si>
  <si>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</si>
  <si>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</si>
  <si>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</si>
  <si>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</si>
  <si>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</si>
  <si>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</si>
  <si>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</si>
  <si>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</si>
  <si>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</si>
  <si>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</si>
  <si>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</si>
  <si>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</si>
  <si>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</si>
  <si>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</si>
  <si>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</si>
  <si>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</si>
  <si>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</si>
  <si>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</si>
  <si>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</si>
  <si>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</si>
  <si>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</si>
  <si>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</si>
  <si>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</si>
  <si>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</si>
  <si>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</si>
  <si>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</si>
  <si>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</si>
  <si>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</si>
  <si>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</si>
  <si>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</si>
  <si>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</si>
  <si>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</si>
  <si>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</si>
  <si>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</si>
  <si>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</si>
  <si>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</si>
  <si>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</si>
  <si>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</si>
  <si>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</si>
  <si>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</si>
  <si>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</si>
  <si>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</si>
  <si>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</si>
  <si>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</si>
  <si>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</si>
  <si>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</si>
  <si>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</si>
  <si>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</si>
  <si>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</si>
  <si>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</si>
  <si>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</si>
  <si>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</si>
  <si>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</si>
  <si>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</si>
  <si>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</si>
  <si>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</si>
  <si>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</si>
  <si>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</si>
  <si>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</si>
  <si>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</si>
  <si>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</si>
  <si>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</si>
  <si>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</si>
  <si>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</si>
  <si>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</si>
  <si>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</si>
  <si>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</si>
  <si>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</si>
  <si>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</si>
  <si>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</si>
  <si>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</si>
  <si>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</si>
  <si>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</si>
  <si>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</si>
  <si>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</si>
  <si>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</si>
  <si>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</si>
  <si>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</si>
  <si>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</si>
  <si>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</si>
  <si>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</si>
  <si>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</si>
  <si>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</si>
  <si>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</si>
  <si>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</si>
  <si>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</si>
  <si>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</si>
  <si>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</si>
  <si>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</si>
  <si>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</si>
  <si>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</si>
  <si>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</si>
  <si>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</si>
  <si>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</si>
  <si>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</si>
  <si>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</si>
  <si>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</si>
  <si>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</si>
  <si>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</si>
  <si>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</si>
  <si>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</si>
  <si>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</si>
  <si>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</si>
  <si>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</si>
  <si>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</si>
  <si>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</si>
  <si>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</si>
  <si>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</si>
  <si>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</si>
  <si>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</si>
  <si>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</si>
  <si>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</si>
  <si>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</si>
  <si>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</si>
  <si>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</si>
  <si>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</si>
  <si>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</si>
  <si>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</si>
  <si>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</si>
  <si>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</si>
  <si>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</si>
  <si>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</si>
  <si>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</si>
  <si>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</si>
  <si>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</si>
  <si>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</si>
  <si>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</si>
  <si>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</si>
  <si>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</si>
  <si>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</si>
  <si>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</si>
  <si>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</si>
  <si>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</si>
  <si>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</si>
  <si>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</si>
  <si>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</si>
  <si>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</si>
  <si>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</si>
  <si>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</si>
  <si>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</si>
  <si>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</si>
  <si>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</si>
  <si>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</si>
  <si>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</si>
  <si>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</si>
  <si>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</si>
  <si>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</si>
  <si>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</si>
  <si>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</si>
  <si>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</si>
  <si>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</si>
  <si>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</si>
  <si>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</si>
  <si>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</si>
  <si>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</si>
  <si>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</si>
  <si>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</si>
  <si>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</si>
  <si>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</si>
  <si>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</si>
  <si>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</si>
  <si>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</si>
  <si>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</si>
  <si>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</si>
  <si>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</si>
  <si>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</si>
  <si>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</si>
  <si>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</si>
  <si>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</si>
  <si>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</si>
  <si>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</si>
  <si>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</si>
  <si>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</si>
  <si>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</si>
  <si>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</si>
  <si>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</si>
  <si>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</si>
  <si>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</si>
  <si>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</si>
  <si>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</si>
  <si>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</si>
  <si>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</si>
  <si>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</si>
  <si>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</si>
  <si>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</si>
  <si>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</si>
  <si>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</si>
  <si>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</si>
  <si>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</si>
  <si>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</si>
  <si>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</si>
  <si>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</si>
  <si>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</si>
  <si>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</si>
  <si>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</si>
  <si>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</si>
  <si>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</si>
  <si>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</si>
  <si>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</si>
  <si>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</si>
  <si>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</si>
  <si>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</si>
  <si>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</si>
  <si>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</si>
  <si>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</si>
  <si>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</si>
  <si>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</si>
  <si>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</si>
  <si>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</si>
  <si>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</si>
  <si>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</si>
  <si>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</si>
  <si>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</si>
  <si>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</si>
  <si>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</si>
  <si>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</si>
  <si>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</si>
  <si>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</si>
  <si>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</si>
  <si>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</si>
  <si>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</si>
  <si>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</si>
  <si>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</si>
  <si>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</si>
  <si>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</si>
  <si>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</si>
  <si>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</si>
  <si>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</si>
  <si>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</si>
  <si>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</si>
  <si>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</si>
  <si>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</si>
  <si>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</si>
  <si>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</si>
  <si>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</si>
  <si>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</si>
  <si>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</si>
  <si>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</si>
  <si>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</si>
  <si>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</si>
  <si>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</si>
  <si>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</si>
  <si>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</si>
  <si>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</si>
  <si>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</si>
  <si>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</si>
  <si>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</si>
  <si>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</si>
  <si>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</si>
  <si>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</si>
  <si>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</si>
  <si>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</si>
  <si>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</si>
  <si>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</si>
  <si>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</si>
  <si>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</si>
  <si>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</si>
  <si>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</si>
  <si>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</si>
  <si>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</si>
  <si>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</si>
  <si>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</si>
  <si>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</si>
  <si>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</si>
  <si>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</si>
  <si>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</si>
  <si>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</si>
  <si>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</si>
  <si>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</si>
  <si>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</si>
  <si>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</si>
  <si>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</si>
  <si>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</si>
  <si>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</si>
  <si>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</si>
  <si>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</si>
  <si>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</si>
  <si>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</si>
  <si>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</si>
  <si>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</si>
  <si>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</si>
  <si>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</si>
  <si>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</si>
  <si>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</si>
  <si>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</si>
  <si>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</si>
  <si>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</si>
  <si>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</si>
  <si>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</si>
  <si>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</si>
  <si>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</si>
  <si>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</si>
  <si>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</si>
  <si>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</si>
  <si>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</si>
  <si>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</si>
  <si>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</si>
  <si>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</si>
  <si>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</si>
  <si>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</si>
  <si>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</si>
  <si>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</si>
  <si>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</si>
  <si>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</si>
  <si>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</si>
  <si>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</si>
  <si>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</si>
  <si>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</si>
  <si>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</si>
  <si>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</si>
  <si>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</si>
  <si>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</si>
  <si>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</si>
  <si>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</si>
  <si>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</si>
  <si>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</si>
  <si>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</si>
  <si>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</si>
  <si>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</si>
  <si>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</si>
  <si>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</si>
  <si>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</si>
  <si>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</si>
  <si>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</si>
  <si>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</si>
  <si>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</si>
  <si>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</si>
  <si>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</si>
  <si>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</si>
  <si>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</si>
  <si>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</si>
  <si>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</si>
  <si>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</si>
  <si>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</si>
  <si>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</si>
  <si>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</si>
  <si>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</si>
  <si>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</si>
  <si>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</si>
  <si>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</si>
  <si>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</si>
  <si>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</si>
  <si>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</si>
  <si>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</si>
  <si>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</si>
  <si>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</si>
  <si>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</si>
  <si>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</si>
  <si>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</si>
  <si>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</si>
  <si>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</si>
  <si>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</si>
  <si>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</si>
  <si>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</si>
  <si>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</si>
  <si>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</si>
  <si>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</si>
  <si>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</si>
  <si>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</si>
  <si>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</si>
  <si>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</si>
  <si>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</si>
  <si>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</si>
  <si>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</si>
  <si>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</si>
  <si>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</si>
  <si>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</si>
  <si>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</si>
  <si>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</si>
  <si>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</si>
  <si>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</si>
  <si>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</si>
  <si>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</si>
  <si>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</si>
  <si>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</si>
  <si>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</si>
  <si>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</si>
  <si>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</si>
  <si>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</si>
  <si>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</si>
  <si>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</si>
  <si>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</si>
  <si>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</si>
  <si>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</si>
  <si>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</si>
  <si>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</si>
  <si>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</si>
  <si>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</si>
  <si>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</si>
  <si>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</si>
  <si>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</si>
  <si>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</si>
  <si>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</si>
  <si>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</si>
  <si>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</si>
  <si>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</si>
  <si>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</si>
  <si>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</si>
  <si>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</si>
  <si>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</si>
  <si>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</si>
  <si>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</si>
  <si>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</si>
  <si>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</si>
  <si>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</si>
  <si>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</si>
  <si>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</si>
  <si>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</si>
  <si>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</si>
  <si>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</si>
  <si>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</si>
  <si>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</si>
  <si>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</si>
  <si>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</si>
  <si>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</si>
  <si>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</si>
  <si>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</si>
  <si>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</si>
  <si>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</si>
  <si>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</si>
  <si>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</si>
  <si>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</si>
  <si>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</si>
  <si>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</si>
  <si>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</si>
  <si>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</si>
  <si>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</si>
  <si>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</si>
  <si>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</si>
  <si>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</si>
  <si>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</si>
  <si>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</si>
  <si>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</si>
  <si>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</si>
  <si>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</si>
  <si>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</si>
  <si>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</si>
  <si>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</si>
  <si>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</si>
  <si>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</si>
  <si>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</si>
  <si>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</si>
  <si>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</si>
  <si>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</si>
  <si>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</si>
  <si>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</si>
  <si>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</si>
  <si>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</si>
  <si>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</si>
  <si>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</si>
  <si>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</si>
  <si>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</si>
  <si>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</si>
  <si>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</si>
  <si>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</si>
  <si>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</si>
  <si>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</si>
  <si>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</si>
  <si>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</si>
  <si>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</si>
  <si>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</si>
  <si>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</si>
  <si>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</si>
  <si>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</si>
  <si>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</si>
  <si>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</si>
  <si>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</si>
  <si>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</si>
  <si>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</si>
  <si>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</si>
  <si>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</si>
  <si>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</si>
  <si>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</si>
  <si>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</si>
  <si>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</si>
  <si>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</si>
  <si>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</si>
  <si>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</si>
  <si>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</si>
  <si>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</si>
  <si>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</si>
  <si>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</si>
  <si>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</si>
  <si>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</si>
  <si>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</si>
  <si>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</si>
  <si>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</si>
  <si>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</si>
  <si>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</si>
  <si>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</si>
  <si>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</si>
  <si>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</si>
  <si>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</si>
  <si>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</si>
  <si>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</si>
  <si>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</si>
  <si>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</si>
  <si>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</si>
  <si>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</si>
  <si>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</si>
  <si>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</si>
  <si>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</si>
  <si>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</si>
  <si>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</si>
  <si>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</si>
  <si>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</si>
  <si>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</si>
  <si>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</si>
  <si>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</si>
  <si>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</si>
  <si>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</si>
  <si>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</si>
  <si>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</si>
  <si>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</si>
  <si>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</si>
  <si>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</si>
  <si>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</si>
  <si>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</si>
  <si>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</si>
  <si>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</si>
  <si>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</si>
  <si>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</si>
  <si>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</si>
  <si>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</si>
  <si>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</si>
  <si>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</si>
  <si>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</si>
  <si>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</si>
  <si>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</si>
  <si>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</si>
  <si>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</si>
  <si>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</si>
  <si>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</si>
  <si>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</si>
  <si>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</si>
  <si>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</si>
  <si>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</si>
  <si>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</si>
  <si>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</si>
  <si>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</si>
  <si>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</si>
  <si>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</si>
  <si>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</si>
  <si>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</si>
  <si>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</si>
  <si>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</si>
  <si>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</si>
  <si>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</si>
  <si>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</si>
  <si>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</si>
  <si>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</si>
  <si>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</si>
  <si>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</si>
  <si>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</si>
  <si>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</si>
  <si>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</si>
  <si>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</si>
  <si>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</si>
  <si>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</si>
  <si>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</si>
  <si>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</si>
  <si>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</si>
  <si>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</si>
  <si>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</si>
  <si>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</si>
  <si>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</si>
  <si>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</si>
  <si>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</si>
  <si>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</si>
  <si>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</si>
  <si>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</si>
  <si>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</si>
  <si>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</si>
  <si>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</si>
  <si>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</si>
  <si>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</si>
  <si>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</si>
  <si>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</si>
  <si>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</si>
  <si>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</si>
  <si>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</si>
  <si>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</si>
  <si>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</si>
  <si>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</si>
  <si>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</si>
  <si>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</si>
  <si>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</si>
  <si>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</si>
  <si>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</si>
  <si>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</si>
  <si>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</si>
  <si>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</si>
  <si>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</si>
  <si>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</si>
  <si>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</si>
  <si>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</si>
  <si>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</si>
  <si>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</si>
  <si>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</si>
  <si>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</si>
  <si>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</si>
  <si>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</si>
  <si>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</si>
  <si>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</si>
  <si>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</si>
  <si>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</si>
  <si>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</si>
  <si>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</si>
  <si>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</si>
  <si>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</si>
  <si>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</si>
  <si>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</si>
  <si>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</si>
  <si>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</si>
  <si>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</si>
  <si>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</si>
  <si>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</si>
  <si>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</si>
  <si>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</si>
  <si>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</si>
  <si>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</si>
  <si>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</si>
  <si>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</si>
  <si>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</si>
  <si>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</si>
  <si>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</si>
  <si>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</si>
  <si>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</si>
  <si>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</si>
  <si>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</si>
  <si>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</si>
  <si>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</si>
  <si>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</si>
  <si>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</si>
  <si>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</si>
  <si>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</si>
  <si>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</si>
  <si>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</si>
  <si>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</si>
  <si>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</si>
  <si>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</si>
  <si>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</si>
  <si>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</si>
  <si>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</si>
  <si>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</si>
  <si>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</si>
  <si>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</si>
  <si>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</si>
  <si>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</si>
  <si>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</si>
  <si>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</si>
  <si>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</si>
  <si>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</si>
  <si>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</si>
  <si>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</si>
  <si>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</si>
  <si>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</si>
  <si>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</si>
  <si>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</si>
  <si>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</si>
  <si>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</si>
  <si>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</si>
  <si>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</si>
  <si>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</si>
  <si>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</si>
  <si>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</si>
  <si>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</si>
  <si>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</si>
  <si>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</si>
  <si>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</si>
  <si>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</si>
  <si>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</si>
  <si>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</si>
  <si>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</si>
  <si>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</si>
  <si>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</si>
  <si>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</si>
  <si>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</si>
  <si>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</si>
  <si>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</si>
  <si>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</si>
  <si>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</si>
  <si>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</si>
  <si>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</si>
  <si>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</si>
  <si>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</si>
  <si>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</si>
  <si>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</si>
  <si>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</si>
  <si>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</si>
  <si>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</si>
  <si>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</si>
  <si>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</si>
  <si>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</si>
  <si>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</si>
  <si>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</si>
  <si>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</si>
  <si>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</si>
  <si>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</si>
  <si>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</si>
  <si>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</si>
  <si>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</si>
  <si>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</si>
  <si>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</si>
  <si>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</si>
  <si>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</si>
  <si>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</si>
  <si>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</si>
  <si>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</si>
  <si>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</si>
  <si>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</si>
  <si>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</si>
  <si>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</si>
  <si>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</si>
  <si>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</si>
  <si>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</si>
  <si>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</si>
  <si>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</si>
  <si>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</si>
  <si>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</si>
  <si>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</si>
  <si>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</si>
  <si>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</si>
  <si>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</si>
  <si>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</si>
  <si>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</si>
  <si>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</si>
  <si>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</si>
  <si>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</si>
  <si>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</si>
  <si>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</si>
  <si>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</si>
  <si>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</si>
  <si>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</si>
  <si>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</si>
  <si>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</si>
  <si>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</si>
  <si>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</si>
  <si>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</si>
  <si>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</si>
  <si>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</si>
  <si>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</si>
  <si>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</si>
  <si>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</si>
  <si>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</si>
  <si>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</si>
  <si>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</si>
  <si>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</si>
  <si>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</si>
  <si>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</si>
  <si>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</si>
  <si>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</si>
  <si>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</si>
  <si>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</si>
  <si>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</si>
  <si>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</si>
  <si>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</si>
  <si>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</si>
  <si>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</si>
  <si>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</si>
  <si>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</si>
  <si>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</si>
  <si>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</si>
  <si>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</si>
  <si>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</si>
  <si>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</si>
  <si>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</si>
  <si>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</si>
  <si>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</si>
  <si>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</si>
  <si>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</si>
  <si>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</si>
  <si>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</si>
  <si>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</si>
  <si>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</si>
  <si>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</si>
  <si>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</si>
  <si>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</si>
  <si>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</si>
  <si>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</si>
  <si>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</si>
  <si>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</si>
  <si>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</si>
  <si>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</si>
  <si>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</si>
  <si>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</si>
  <si>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</si>
  <si>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</si>
  <si>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</si>
  <si>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</si>
  <si>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</si>
  <si>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</si>
  <si>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</si>
  <si>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</si>
  <si>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</si>
  <si>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</si>
  <si>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</si>
  <si>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</si>
  <si>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</si>
  <si>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</si>
  <si>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</si>
  <si>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</si>
  <si>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</si>
  <si>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</si>
  <si>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</si>
  <si>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</si>
  <si>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</si>
  <si>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</si>
  <si>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</si>
  <si>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</si>
  <si>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</si>
  <si>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</si>
  <si>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</si>
  <si>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</si>
  <si>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</si>
  <si>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</si>
  <si>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</si>
  <si>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</si>
  <si>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</si>
  <si>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</si>
  <si>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</si>
  <si>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</si>
  <si>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</si>
  <si>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</si>
  <si>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</si>
  <si>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</si>
  <si>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</si>
  <si>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</si>
  <si>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</si>
  <si>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</si>
  <si>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</si>
  <si>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</si>
  <si>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</si>
  <si>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</si>
  <si>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</si>
  <si>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</si>
  <si>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</si>
  <si>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</si>
  <si>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</si>
  <si>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</si>
  <si>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</si>
  <si>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</si>
  <si>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</si>
  <si>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</si>
  <si>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</si>
  <si>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</si>
  <si>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</si>
  <si>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</si>
  <si>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</si>
  <si>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</si>
  <si>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</si>
  <si>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</si>
  <si>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</si>
  <si>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</si>
  <si>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</si>
  <si>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</si>
  <si>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</si>
  <si>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</si>
  <si>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</si>
  <si>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</si>
  <si>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</si>
  <si>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</si>
  <si>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</si>
  <si>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</si>
  <si>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</si>
  <si>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</si>
  <si>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</si>
  <si>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</si>
  <si>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</si>
  <si>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</si>
  <si>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</si>
  <si>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</si>
  <si>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</si>
  <si>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</si>
  <si>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</si>
  <si>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</si>
  <si>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</si>
  <si>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</si>
  <si>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</si>
  <si>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</si>
  <si>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</si>
  <si>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</si>
  <si>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</si>
  <si>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</si>
  <si>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</si>
  <si>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</si>
  <si>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</si>
  <si>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</si>
  <si>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</si>
  <si>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</si>
  <si>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</si>
  <si>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</si>
  <si>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</si>
  <si>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</si>
  <si>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</si>
  <si>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</si>
  <si>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</si>
  <si>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</si>
  <si>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</si>
  <si>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</si>
  <si>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</si>
  <si>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</si>
  <si>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</si>
  <si>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</si>
  <si>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</si>
  <si>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</si>
  <si>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</si>
  <si>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</si>
  <si>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</si>
  <si>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</si>
  <si>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</si>
  <si>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</si>
  <si>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</si>
  <si>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</si>
  <si>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</si>
  <si>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</si>
  <si>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</si>
  <si>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</si>
  <si>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</si>
  <si>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</si>
  <si>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</si>
  <si>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</si>
  <si>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</si>
  <si>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</si>
  <si>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</si>
  <si>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</si>
  <si>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</si>
  <si>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</si>
  <si>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</si>
  <si>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</si>
  <si>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</si>
  <si>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</si>
  <si>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</si>
  <si>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</si>
  <si>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</si>
  <si>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</si>
  <si>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</si>
  <si>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</si>
  <si>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</si>
  <si>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</si>
  <si>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</si>
  <si>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</si>
  <si>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</si>
  <si>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</si>
  <si>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</si>
  <si>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</si>
  <si>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</si>
  <si>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</si>
  <si>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</si>
  <si>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</si>
  <si>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</si>
  <si>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</si>
  <si>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</si>
  <si>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</si>
  <si>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</si>
  <si>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</si>
  <si>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</si>
  <si>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</si>
  <si>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</si>
  <si>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</si>
  <si>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</si>
  <si>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</si>
  <si>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</si>
  <si>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</si>
  <si>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</si>
  <si>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</si>
  <si>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</si>
  <si>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</si>
  <si>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</si>
  <si>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</si>
  <si>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</si>
  <si>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</si>
  <si>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</si>
  <si>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</si>
  <si>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</si>
  <si>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</si>
  <si>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</si>
  <si>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</si>
  <si>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</si>
  <si>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</si>
  <si>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</si>
  <si>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</si>
  <si>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</si>
  <si>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</si>
  <si>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</si>
  <si>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</si>
  <si>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</si>
  <si>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</si>
  <si>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</si>
  <si>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</si>
  <si>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</si>
  <si>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</si>
  <si>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</si>
  <si>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</si>
  <si>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</si>
  <si>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</si>
  <si>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</si>
  <si>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</si>
  <si>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</si>
  <si>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</si>
  <si>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</si>
  <si>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</si>
  <si>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</si>
  <si>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</si>
  <si>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</si>
  <si>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</si>
  <si>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</si>
  <si>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</si>
  <si>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</si>
  <si>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</si>
  <si>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</si>
  <si>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</si>
  <si>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</si>
  <si>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</si>
  <si>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</si>
  <si>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</si>
  <si>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</si>
  <si>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</si>
  <si>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</si>
  <si>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</si>
  <si>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</si>
  <si>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</si>
  <si>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</si>
  <si>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</si>
  <si>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</si>
  <si>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</si>
  <si>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</si>
  <si>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</si>
  <si>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</si>
  <si>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</si>
  <si>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</si>
  <si>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</si>
  <si>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</si>
  <si>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</si>
  <si>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</si>
  <si>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</si>
  <si>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</si>
  <si>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</si>
  <si>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</si>
  <si>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</si>
  <si>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</si>
  <si>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</si>
  <si>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</si>
  <si>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</si>
  <si>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</si>
  <si>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</si>
  <si>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</si>
  <si>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</si>
  <si>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</si>
  <si>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</si>
  <si>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</si>
  <si>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</si>
  <si>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</si>
  <si>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</si>
  <si>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</si>
  <si>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</si>
  <si>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</si>
  <si>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</si>
  <si>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</si>
  <si>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</si>
  <si>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</si>
  <si>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</si>
  <si>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</si>
  <si>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</si>
  <si>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</si>
  <si>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</si>
  <si>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</si>
  <si>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</si>
  <si>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</si>
  <si>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</si>
  <si>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</si>
  <si>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</si>
  <si>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</si>
  <si>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</si>
  <si>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</si>
  <si>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</si>
  <si>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</si>
  <si>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</si>
  <si>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</si>
  <si>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</si>
  <si>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</si>
  <si>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</si>
  <si>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</si>
  <si>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</si>
  <si>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</si>
  <si>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</si>
  <si>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</si>
  <si>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</si>
  <si>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</si>
  <si>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</si>
  <si>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</si>
  <si>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</si>
  <si>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</si>
  <si>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</si>
  <si>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</si>
  <si>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</si>
  <si>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</si>
  <si>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</si>
  <si>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</si>
  <si>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</si>
  <si>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</si>
  <si>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</si>
  <si>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</si>
  <si>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</si>
  <si>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</si>
  <si>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</si>
  <si>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</si>
  <si>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</si>
  <si>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</si>
  <si>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</si>
  <si>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</si>
  <si>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</si>
  <si>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</si>
  <si>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</si>
  <si>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</si>
  <si>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</si>
  <si>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</si>
  <si>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</si>
  <si>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</si>
  <si>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</si>
  <si>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</si>
  <si>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</si>
  <si>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</si>
  <si>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</si>
  <si>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</si>
  <si>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</si>
  <si>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</si>
  <si>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</si>
  <si>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</si>
  <si>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</si>
  <si>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</si>
  <si>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</si>
  <si>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</si>
  <si>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</si>
  <si>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</si>
  <si>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</si>
  <si>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</si>
  <si>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</si>
  <si>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</si>
  <si>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</si>
  <si>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</si>
  <si>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</si>
  <si>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</si>
  <si>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</si>
  <si>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</si>
  <si>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</si>
  <si>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</si>
  <si>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</si>
  <si>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</si>
  <si>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</si>
  <si>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</si>
  <si>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</si>
  <si>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</si>
  <si>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</si>
  <si>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</si>
  <si>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</si>
  <si>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</si>
  <si>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</si>
  <si>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</si>
  <si>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</si>
  <si>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</si>
  <si>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</si>
  <si>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</si>
  <si>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</si>
  <si>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</si>
  <si>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</si>
  <si>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</si>
  <si>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</si>
  <si>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</si>
  <si>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</si>
  <si>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</si>
  <si>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</si>
  <si>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</si>
  <si>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</si>
  <si>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</si>
  <si>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</si>
  <si>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</si>
  <si>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</si>
  <si>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</si>
  <si>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</si>
  <si>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</si>
  <si>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</si>
  <si>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</si>
  <si>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</si>
  <si>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</si>
  <si>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</si>
  <si>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</si>
  <si>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</si>
  <si>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</si>
  <si>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</si>
  <si>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</si>
  <si>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</si>
  <si>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</si>
  <si>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</si>
  <si>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</si>
  <si>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</si>
  <si>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</si>
  <si>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</si>
  <si>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</si>
  <si>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</si>
  <si>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</si>
  <si>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</si>
  <si>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</si>
  <si>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</si>
  <si>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</si>
  <si>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</si>
  <si>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</si>
  <si>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</si>
  <si>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</si>
  <si>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</si>
  <si>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</si>
  <si>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</si>
  <si>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</si>
  <si>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</si>
  <si>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</si>
  <si>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</si>
  <si>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</si>
  <si>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</si>
  <si>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</si>
  <si>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</si>
  <si>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</si>
  <si>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</si>
  <si>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</si>
  <si>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</si>
  <si>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</si>
  <si>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</si>
  <si>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</si>
  <si>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</si>
  <si>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</si>
  <si>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</si>
  <si>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</si>
  <si>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</si>
  <si>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</si>
  <si>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</si>
  <si>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</si>
  <si>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</si>
  <si>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</si>
  <si>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</si>
  <si>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</si>
  <si>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</si>
  <si>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</si>
  <si>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</si>
  <si>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</si>
  <si>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</si>
  <si>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</si>
  <si>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</si>
  <si>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</si>
  <si>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</si>
  <si>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</si>
  <si>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</si>
  <si>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</si>
  <si>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</si>
  <si>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</si>
  <si>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</si>
  <si>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</si>
  <si>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</si>
  <si>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</si>
  <si>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</si>
  <si>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</si>
  <si>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</si>
  <si>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</si>
  <si>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</si>
  <si>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</si>
  <si>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</si>
  <si>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</si>
  <si>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</si>
  <si>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</si>
  <si>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</si>
  <si>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</si>
  <si>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</si>
  <si>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</si>
  <si>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</si>
  <si>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</si>
  <si>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</si>
  <si>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</si>
  <si>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</si>
  <si>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</si>
  <si>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</si>
  <si>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</si>
  <si>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</si>
  <si>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</si>
  <si>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</si>
  <si>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</si>
  <si>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</si>
  <si>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</si>
  <si>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</si>
  <si>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</si>
  <si>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</si>
  <si>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</si>
  <si>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</si>
  <si>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</si>
  <si>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</si>
  <si>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</si>
  <si>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</si>
  <si>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</si>
  <si>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</si>
  <si>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</si>
  <si>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</si>
  <si>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</si>
  <si>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</si>
  <si>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</si>
  <si>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</si>
  <si>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</si>
  <si>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</si>
  <si>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</si>
  <si>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</si>
  <si>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</si>
  <si>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</si>
  <si>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</si>
  <si>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</si>
  <si>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</si>
  <si>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</si>
  <si>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</si>
  <si>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</si>
  <si>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</si>
  <si>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</si>
  <si>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</si>
  <si>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</si>
  <si>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</si>
  <si>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</si>
  <si>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</si>
  <si>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</si>
  <si>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</si>
  <si>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</si>
  <si>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</si>
  <si>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</si>
  <si>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</si>
  <si>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</si>
  <si>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</si>
  <si>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</si>
  <si>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</si>
  <si>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</si>
  <si>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</si>
  <si>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</si>
  <si>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</si>
  <si>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</si>
  <si>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</si>
  <si>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</si>
  <si>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</si>
  <si>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</si>
  <si>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</si>
  <si>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</si>
  <si>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</si>
  <si>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</si>
  <si>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</si>
  <si>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</si>
  <si>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</si>
  <si>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</si>
  <si>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</si>
  <si>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</si>
  <si>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</si>
  <si>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</si>
  <si>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</si>
  <si>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</si>
  <si>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</si>
  <si>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</si>
  <si>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</si>
  <si>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</si>
  <si>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</si>
  <si>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</si>
  <si>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</si>
  <si>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</si>
  <si>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</si>
  <si>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</si>
  <si>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</si>
  <si>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</si>
  <si>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</si>
  <si>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</si>
  <si>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</si>
  <si>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</si>
  <si>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</si>
  <si>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</si>
  <si>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</si>
  <si>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</si>
  <si>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</si>
  <si>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</si>
  <si>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</si>
  <si>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</si>
  <si>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</si>
  <si>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</si>
  <si>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</si>
  <si>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</si>
  <si>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</si>
  <si>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</si>
  <si>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</si>
  <si>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</si>
  <si>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</si>
  <si>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</si>
  <si>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</si>
  <si>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</si>
  <si>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</si>
  <si>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</si>
  <si>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</si>
  <si>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</si>
  <si>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</si>
  <si>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</si>
  <si>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</si>
  <si>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PCM-20251031-00000847
</t>
  </si>
  <si>
    <t>100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</si>
  <si>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</si>
  <si>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</si>
  <si>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</si>
  <si>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</si>
  <si>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</si>
  <si>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</si>
  <si>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</si>
  <si>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</si>
  <si>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</si>
  <si>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</si>
  <si>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PCM-20251031-00000781</t>
  </si>
  <si>
    <t xml:space="preserve">ETA 60 mins </t>
  </si>
  <si>
    <t>PCM-20251031-00000812</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</si>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</sst>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22" fontId="22" fillId="0" borderId="9" xfId="0" applyNumberFormat="1" applyFont="1" applyBorder="1" applyAlignment="1">
      <alignment horizontal="center" vertical="center"/>
    </xf>
    <xf numFmtId="165" fontId="9" fillId="9" borderId="8" xfId="0" applyNumberFormat="1" applyFont="1" applyFill="1" applyBorder="1" applyAlignment="1">
      <alignment horizontal="center" vertical="center" wrapText="1"/>
    </xf>
    <xf numFmtId="0" fontId="9" fillId="9" borderId="9"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298.70182141203986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45961.650247337966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45961.650247337966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45961.650247337966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45961.650247337966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45961.650247337966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45961.650247337966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45961.650247337966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45961.650247337966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45961.650247337966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45961.650247337966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45961.650247337966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45961.650247337966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45961.650247337966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45961.650247337966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45961.650247337966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45961.650247337966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45961.650247337966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45961.650247337966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45961.650247337966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45961.650247337966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45961.650247337966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45961.650247337966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45961.650247337966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45961.650247337966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45961.650247337966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45961.650247337966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45961.650247337966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45961.650247337966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45961.650247337966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45961.650247337966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45961.650247337966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45961.650247337966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45961.650247337966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45961.650247337966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45961.650247337966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45961.650247337966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45961.650247337966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45961.650247337966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45961.650247337966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45961.650247337966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45961.650247337966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45961.650247337966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45961.650247337966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45961.650247337966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45961.650247337966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45961.650247337966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45961.650247337966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45961.650247337966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45961.650247337966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45961.650247337966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45961.650247337966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45961.650247337966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45961.650247337966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45961.650247337966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45961.650247337966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45961.650247337966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45961.650247337966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45961.650247337966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45961.650247337966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45961.650247337966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45961.650247337966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45961.650247337966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45961.650247337966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45961.650247337966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45961.650247337966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45961.650247337966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45961.650247337966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45961.650247337966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45961.650247337966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45961.650247337966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45961.650247337966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45961.650247337966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45961.650247337966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45961.650247337966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45961.650247337966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45961.650247337966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45961.650247337966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45961.650247337966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45961.650247337966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45961.650247337966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45961.650247337966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45961.650247337966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45961.650247337966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45961.650247337966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45961.650247337966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45961.650247337966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45961.650247337966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45961.650247337966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45961.650247337966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45961.650247337966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45961.650247337966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45961.650247337966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45961.650247337966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45961.650247337966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45961.650247337966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45961.650247337966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45961.650247337966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45961.650247337966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45961.650247337966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45961.650247337966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45961.650247337966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45961.650247337966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45961.650247337966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45961.650247337966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45961.650247337966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45961.650247337966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45961.650247337966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45961.650247337966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45961.650247337966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45961.650247337966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45961.650247337966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45961.650247337966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45961.650247337966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45961.650247337966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45961.650247337966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45961.650247337966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45961.650247337966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45961.650247337966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45961.650247337966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45961.650247337966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45961.650247337966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45961.650247337966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45961.650247337966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45961.650247337966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45961.650247337966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45961.650247337966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45961.650247337966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45961.650247337966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44B71ECB-971E-4371-80B6-A92BD9AFF4A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136.65040937500453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2.9081640046351822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2" t="s">
        <v>39107</v>
      </c>
      <c r="B5" s="18" t="str">
        <f>IFERROR(VLOOKUP(D5,DB!A:K,11,0),"")</f>
        <v>R2</v>
      </c>
      <c r="C5" s="18">
        <v>2</v>
      </c>
      <c r="D5" s="18" t="s">
        <v>25105</v>
      </c>
      <c r="E5" s="114" t="s">
        <v>39021</v>
      </c>
      <c r="F5" s="171">
        <v>45961.645844907405</v>
      </c>
      <c r="G5" s="116">
        <f ca="1">IFERROR(NOW()-F5,"-")</f>
        <v>4.4024305607308634E-3</v>
      </c>
      <c r="H5" s="171">
        <v>45961.63994212963</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45961.650247337966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45961.650247337966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45961.650247337966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45961.650247337966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45961.650247337966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45961.650247337966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45961.650247337966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45961.650247337966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45961.650247337966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45961.650247337966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45961.650247337966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45961.650247337966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45961.650247337966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45961.650247337966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45961.650247337966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45961.650247337966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45961.650247337966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45961.650247337966</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45961.650247337966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45961.650247337966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45961.650247337966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45961.650247337966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45961.650247337966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45961.650247337966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45961.650247337966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45961.650247337966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45961.650247337966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45961.650247337966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45961.650247337966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45961.650247337966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45961.650247337966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45961.650247337966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45961.650247337966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45961.650247337966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45961.650247337966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45961.650247337966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45961.650247337966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45961.650247337966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45961.650247337966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45961.650247337966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45961.650247337966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45961.650247337966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45961.650247337966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45961.650247337966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45961.650247337966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45961.650247337966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45961.650247337966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45961.650247337966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45961.650247337966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45961.650247337966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45961.650247337966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45961.650247337966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45961.650247337966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45961.650247337966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45961.650247337966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45961.650247337966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45961.650247337966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45961.650247337966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45961.650247337966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45961.650247337966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45961.650247337966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45961.650247337966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45961.650247337966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45961.650247337966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45961.650247337966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45961.650247337966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45961.650247337966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45961.650247337966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45961.650247337966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45961.650247337966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45961.650247337966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45961.650247337966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45961.650247337966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45961.650247337966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45961.650247337966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45961.650247337966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45961.650247337966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45961.650247337966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45961.650247337966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45961.650247337966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45961.650247337966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45961.650247337966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45961.650247337966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45961.650247337966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45961.650247337966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45961.650247337966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45961.650247337966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45961.650247337966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45961.650247337966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45961.650247337966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45961.650247337966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45961.650247337966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45961.650247337966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45961.650247337966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45961.650247337966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45961.650247337966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45961.650247337966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45961.650247337966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45961.650247337966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45961.650247337966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45961.650247337966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45961.650247337966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45961.650247337966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45961.650247337966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45961.650247337966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45961.650247337966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45961.650247337966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45961.650247337966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45961.650247337966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45961.650247337966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45961.650247337966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45961.650247337966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45961.650247337966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45961.650247337966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45961.650247337966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45961.650247337966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45961.650247337966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45961.650247337966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45961.650247337966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45961.650247337966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45961.650247337966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45961.650247337966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45961.650247337966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45961.650247337966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45961.650247337966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45961.650247337966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45961.650247337966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45961.650247337966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45961.650247337966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45961.650247337966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45961.650247337966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45961.650247337966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45961.650247337966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45961.650247337966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45961.650247337966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45961.650247337966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45961.650247337966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45961.650247337966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45961.650247337966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45961.650247337966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45961.650247337966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45961.650247337966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45961.650247337966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45961.650247337966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45961.650247337966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45961.650247337966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45961.650247337966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45961.650247337966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45961.650247337966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45961.650247337966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45961.650247337966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45961.650247337966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45961.650247337966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45961.650247337966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45961.650247337966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45961.650247337966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45961.650247337966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45961.650247337966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45961.650247337966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45961.650247337966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45961.650247337966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45961.650247337966</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45961.650247337966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45961.650247337966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45961.650247337966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45961.650247337966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45961.650247337966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45961.650247337966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45961.650247337966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45961.650247337966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45961.650247337966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45961.650247337966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45961.650247337966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45961.650247337966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45961.650247337966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45961.650247337966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45961.650247337966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45961.650247337966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45961.650247337966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45961.650247337966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45961.650247337966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45961.650247337966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45961.650247337966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45961.650247337966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45961.650247337966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45961.650247337966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45961.650247337966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45961.650247337966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45961.650247337966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45961.650247337966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45961.650247337966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45961.650247337966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45961.650247337966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45961.650247337966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45961.650247337966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45961.650247337966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45961.650247337966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45961.650247337966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45961.650247337966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45961.650247337966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45961.650247337966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45961.650247337966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45961.650247337966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45961.650247337966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45961.650247337966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45961.650247337966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45961.650247337966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45961.650247337966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45961.650247337966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45961.650247337966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45961.650247337966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45961.650247337966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45961.650247337966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45961.650247337966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45961.650247337966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45961.650247337966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45961.650247337966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45961.650247337966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45961.650247337966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45961.650247337966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45961.650247337966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45961.650247337966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45961.650247337966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45961.650247337966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45961.650247337966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45961.650247337966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45961.650247337966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45961.650247337966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45961.650247337966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45961.650247337966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45961.650247337966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45961.650247337966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45961.650247337966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45961.650247337966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45961.650247337966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45961.650247337966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45961.650247337966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45961.650247337966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45961.650247337966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45961.650247337966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45961.650247337966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45961.650247337966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45961.650247337966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45961.650247337966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45961.650247337966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45961.650247337966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45961.650247337966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45961.650247337966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45961.650247337966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45961.650247337966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45961.650247337966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45961.650247337966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45961.650247337966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45961.650247337966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45961.650247337966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45961.650247337966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45961.650247337966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45961.650247337966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45961.650247337966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45961.650247337966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45961.650247337966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45961.650247337966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45961.650247337966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45961.650247337966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45961.650247337966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45961.650247337966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45961.650247337966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45961.650247337966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45961.650247337966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45961.650247337966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45961.650247337966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45961.650247337966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45961.650247337966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45961.650247337966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45961.650247337966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45961.650247337966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45961.650247337966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45961.650247337966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45961.650247337966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45961.650247337966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45961.650247337966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45961.650247337966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45961.650247337966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45961.650247337966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45961.650247337966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45961.650247337966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45961.650247337966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45961.650247337966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45961.650247337966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45961.650247337966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45961.650247337966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45961.650247337966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45961.650247337966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45961.650247337966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45961.650247337966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45961.650247337966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45961.650247337966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45961.650247337966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45961.650247337966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45961.650247337966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45961.650247337966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45961.650247337966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45961.650247337966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45961.650247337966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45961.650247337966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45961.650247337966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45961.650247337966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45961.650247337966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45961.650247337966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45961.650247337966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45961.650247337966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45961.650247337966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45961.650247337966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45961.650247337966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45961.650247337966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45961.650247337966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45961.650247337966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45961.650247337966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45961.650247337966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45961.650247337966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45961.650247337966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45961.650247337966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45961.650247337966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45961.650247337966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45961.650247337966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45961.650247337966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45961.650247337966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45961.650247337966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45961.650247337966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45961.650247337966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45961.650247337966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45961.650247337966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45961.650247337966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45961.650247337966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45961.650247337966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45961.650247337966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45961.650247337966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45961.650247337966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45961.650247337966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45961.650247337966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45961.650247337966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45961.650247337966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45961.650247337966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45961.650247337966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45961.650247337966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45961.650247337966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45961.650247337966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45961.650247337966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45961.650247337966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45961.650247337966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45961.650247337966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45961.650247337966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45961.650247337966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45961.650247337966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45961.650247337966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45961.650247337966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45961.650247337966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45961.650247337966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45961.650247337966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45961.650247337966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45961.650247337966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45961.650247337966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45961.650247337966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45961.650247337966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45961.650247337966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45961.650247337966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45961.650247337966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45961.650247337966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45961.650247337966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45961.650247337966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45961.650247337966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45961.650247337966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45961.650247337966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45961.650247337966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45961.650247337966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45961.650247337966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45961.650247337966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45961.650247337966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45961.650247337966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45961.650247337966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45961.650247337966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45961.650247337966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45961.650247337966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45961.650247337966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45961.650247337966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45961.650247337966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45961.650247337966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45961.650247337966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45961.650247337966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45961.650247337966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45961.650247337966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45961.650247337966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45961.650247337966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45961.650247337966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45961.650247337966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45961.650247337966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45961.650247337966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45961.650247337966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45961.650247337966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45961.650247337966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45961.650247337966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45961.650247337966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45961.650247337966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45961.650247337966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45961.650247337966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45961.650247337966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45961.650247337966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45961.650247337966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45961.650247337966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45961.650247337966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45961.650247337966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45961.650247337966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45961.650247337966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45961.650247337966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45961.650247337966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45961.650247337966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45961.650247337966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45961.650247337966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45961.650247337966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45961.650247337966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45961.650247337966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45961.650247337966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45961.650247337966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45961.650247337966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45961.650247337966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45961.650247337966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45961.650247337966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45961.650247337966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45961.650247337966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45961.650247337966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45961.650247337966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45961.650247337966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45961.650247337966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45961.650247337966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45961.650247337966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45961.650247337966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45961.650247337966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45961.650247337966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45961.650247337966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45961.650247337966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45961.650247337966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45961.650247337966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45961.650247337966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45961.650247337966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45961.650247337966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45961.650247337966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45961.650247337966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45961.650247337966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45961.650247337966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45961.650247337966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45961.650247337966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45961.650247337966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45961.650247337966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45961.650247337966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45961.650247337966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45961.650247337966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45961.650247337966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45961.650247337966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45961.650247337966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45961.650247337966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45961.650247337966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45961.650247337966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45961.650247337966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45961.650247337966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45961.650247337966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45961.650247337966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45961.650247337966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45961.650247337966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45961.650247337966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45961.650247337966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45961.650247337966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45961.650247337966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45961.650247337966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45961.650247337966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45961.650247337966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45961.650247337966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45961.650247337966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45961.650247337966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45961.650247337966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45961.650247337966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45961.650247337966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45961.650247337966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45961.650247337966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45961.650247337966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45961.650247337966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45961.650247337966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45961.650247337966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45961.650247337966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45961.650247337966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45961.650247337966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45961.650247337966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45961.650247337966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45961.650247337966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45961.650247337966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45961.650247337966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45961.650247337966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45961.650247337966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45961.650247337966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45961.650247337966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45961.650247337966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45961.650247337966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45961.650247337966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45961.650247337966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45961.650247337966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45961.650247337966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45961.650247337966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45961.650247337966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45961.650247337966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45961.650247337966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45961.650247337966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45961.650247337966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45961.650247337966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45961.650247337966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45961.650247337966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45961.650247337966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45961.650247337966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45961.650247337966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45961.650247337966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45961.650247337966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45961.650247337966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45961.650247337966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45961.650247337966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45961.650247337966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45961.650247337966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45961.650247337966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45961.650247337966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45961.650247337966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45961.650247337966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45961.650247337966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45961.650247337966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45961.650247337966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45961.650247337966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45961.650247337966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45961.650247337966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45961.650247337966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45961.650247337966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45961.650247337966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45961.650247337966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45961.650247337966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45961.650247337966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45961.650247337966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45961.650247337966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45961.650247337966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45961.650247337966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45961.650247337966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45961.650247337966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45961.650247337966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45961.650247337966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45961.650247337966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45961.650247337966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45961.650247337966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45961.650247337966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45961.650247337966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45961.650247337966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45961.650247337966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45961.650247337966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45961.650247337966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45961.650247337966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45961.650247337966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45961.650247337966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45961.650247337966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45961.650247337966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45961.650247337966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45961.650247337966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45961.650247337966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45961.650247337966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45961.650247337966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45961.650247337966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45961.650247337966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45961.650247337966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45961.650247337966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45961.650247337966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45961.650247337966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45961.650247337966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45961.650247337966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45961.650247337966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45961.650247337966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45961.650247337966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45961.650247337966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45961.650247337966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45961.650247337966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45961.650247337966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45961.650247337966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45961.650247337966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45961.650247337966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45961.650247337966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45961.650247337966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45961.650247337966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45961.650247337966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45961.650247337966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45961.650247337966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45961.650247337966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45961.650247337966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45961.650247337966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45961.650247337966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45961.650247337966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45961.650247337966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45961.650247337966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45961.650247337966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45961.650247337966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45961.650247337966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45961.650247337966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45961.650247337966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45961.650247337966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45961.650247337966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45961.650247337966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45961.650247337966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45961.650247337966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45961.650247337966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45961.650247337966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45961.650247337966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45961.650247337966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45961.650247337966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45961.650247337966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45961.650247337966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45961.650247337966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45961.650247337966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45961.650247337966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45961.650247337966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45961.650247337966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45961.650247337966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45961.650247337966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45961.650247337966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45961.650247337966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45961.650247337966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45961.650247337966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45961.650247337966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45961.650247337966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45961.650247337966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45961.650247337966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45961.650247337966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45961.650247337966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45961.650247337966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45961.650247337966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45961.650247337966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45961.650247337966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45961.650247337966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45961.650247337966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45961.650247337966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45961.650247337966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45961.650247337966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45961.650247337966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45961.650247337966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45961.650247337966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45961.650247337966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45961.650247337966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45961.650247337966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45961.650247337966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45961.650247337966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45961.650247337966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45961.650247337966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45961.650247337966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45961.650247337966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45961.650247337966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45961.650247337966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45961.650247337966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45961.650247337966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45961.650247337966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45961.650247337966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45961.650247337966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45961.650247337966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45961.650247337966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45961.650247337966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45961.650247337966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45961.650247337966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45961.650247337966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45961.650247337966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45961.650247337966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45961.650247337966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45961.650247337966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45961.650247337966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45961.650247337966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45961.650247337966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45961.650247337966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45961.650247337966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45961.650247337966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45961.650247337966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45961.650247337966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45961.650247337966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45961.650247337966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45961.650247337966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45961.650247337966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45961.650247337966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45961.650247337966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45961.650247337966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45961.650247337966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45961.650247337966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45961.650247337966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45961.650247337966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45961.650247337966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45961.650247337966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45961.650247337966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45961.650247337966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45961.650247337966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45961.650247337966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45961.650247337966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45961.650247337966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45961.650247337966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45961.650247337966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45961.650247337966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45961.650247337966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45961.650247337966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45961.650247337966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45961.650247337966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45961.650247337966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45961.650247337966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45961.650247337966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45961.650247337966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45961.650247337966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45961.650247337966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45961.650247337966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45961.650247337966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45961.650247337966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45961.650247337966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45961.650247337966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45961.650247337966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45961.650247337966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45961.650247337966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45961.650247337966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45961.650247337966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45961.650247337966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45961.650247337966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45961.650247337966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45961.650247337966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45961.650247337966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45961.650247337966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45961.650247337966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45961.650247337966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45961.650247337966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45961.650247337966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45961.650247337966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45961.650247337966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45961.650247337966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45961.650247337966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45961.650247337966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45961.650247337966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45961.650247337966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45961.650247337966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45961.650247337966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45961.650247337966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45961.650247337966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45961.650247337966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45961.650247337966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45961.650247337966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45961.650247337966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45961.650247337966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45961.650247337966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45961.650247337966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45961.650247337966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45961.650247337966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45961.650247337966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45961.650247337966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45961.650247337966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45961.650247337966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45961.650247337966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45961.650247337966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45961.650247337966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45961.650247337966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45961.650247337966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45961.650247337966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45961.650247337966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45961.650247337966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45961.650247337966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45961.650247337966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45961.650247337966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45961.650247337966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45961.650247337966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45961.650247337966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45961.650247337966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45961.650247337966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45961.650247337966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45961.650247337966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45961.650247337966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45961.650247337966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45961.650247337966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45961.650247337966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45961.650247337966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45961.650247337966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45961.650247337966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45961.650247337966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45961.650247337966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45961.650247337966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45961.650247337966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45961.650247337966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45961.650247337966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45961.650247337966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45961.650247337966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45961.650247337966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45961.650247337966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45961.650247337966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45961.650247337966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45961.650247337966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45961.650247337966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45961.650247337966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45961.650247337966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45961.650247337966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45961.650247337966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45961.650247337966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45961.650247337966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45961.650247337966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45961.650247337966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45961.650247337966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45961.650247337966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45961.650247337966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45961.650247337966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45961.650247337966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45961.650247337966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45961.650247337966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45961.650247337966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45961.650247337966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45961.650247337966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45961.650247337966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45961.650247337966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45961.650247337966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45961.650247337966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45961.650247337966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45961.650247337966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45961.650247337966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45961.650247337966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45961.650247337966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45961.650247337966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45961.650247337966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45961.650247337966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45961.650247337966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45961.650247337966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45961.650247337966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45961.650247337966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45961.650247337966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45961.650247337966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45961.650247337966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45961.650247337966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45961.650247337966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45961.650247337966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45961.650247337966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45961.650247337966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45961.650247337966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45961.650247337966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45961.650247337966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45961.650247337966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45961.650247337966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45961.650247337966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45961.650247337966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45961.650247337966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45961.650247337966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45961.650247337966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45961.650247337966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45961.650247337966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45961.650247337966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45961.650247337966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45961.650247337966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45961.650247337966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45961.650247337966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45961.650247337966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45961.650247337966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45961.650247337966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45961.650247337966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45961.650247337966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45961.650247337966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45961.650247337966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45961.650247337966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45961.650247337966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45961.650247337966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45961.650247337966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45961.650247337966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45961.650247337966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45961.650247337966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45961.650247337966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45961.650247337966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45961.650247337966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45961.650247337966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45961.650247337966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45961.650247337966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45961.650247337966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45961.650247337966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45961.650247337966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45961.650247337966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45961.650247337966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45961.650247337966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45961.650247337966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45961.650247337966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45961.650247337966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45961.650247337966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45961.650247337966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45961.650247337966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45961.650247337966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45961.650247337966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45961.650247337966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45961.650247337966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45961.650247337966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45961.650247337966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45961.650247337966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45961.650247337966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45961.650247337966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45961.650247337966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45961.650247337966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45961.650247337966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45961.650247337966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45961.650247337966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45961.650247337966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45961.650247337966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45961.650247337966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45961.650247337966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45961.650247337966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45961.650247337966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45961.650247337966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45961.650247337966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45961.650247337966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45961.650247337966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45961.650247337966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45961.650247337966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45961.650247337966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45961.650247337966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45961.650247337966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45961.650247337966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45961.650247337966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45961.650247337966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45961.650247337966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45961.650247337966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45961.650247337966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45961.650247337966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45961.650247337966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45961.650247337966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45961.650247337966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45961.650247337966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45961.650247337966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45961.650247337966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45961.650247337966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45961.650247337966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45961.650247337966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45961.650247337966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45961.650247337966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45961.650247337966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45961.650247337966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45961.650247337966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45961.650247337966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45961.650247337966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45961.650247337966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45961.650247337966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45961.650247337966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45961.650247337966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45961.650247337966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45961.650247337966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45961.650247337966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45961.650247337966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45961.650247337966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45961.650247337966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45961.650247337966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45961.650247337966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45961.650247337966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45961.650247337966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45961.650247337966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45961.650247337966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45961.650247337966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45961.650247337966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45961.650247337966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45961.650247337966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45961.650247337966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45961.650247337966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45961.650247337966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45961.650247337966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45961.650247337966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45961.650247337966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45961.650247337966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45961.650247337966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45961.650247337966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45961.650247337966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45961.650247337966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45961.650247337966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45961.650247337966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45961.650247337966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45961.650247337966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45961.650247337966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45961.650247337966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45961.650247337966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45961.650247337966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45961.650247337966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45961.650247337966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45961.650247337966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45961.650247337966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45961.650247337966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45961.650247337966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45961.650247337966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45961.650247337966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45961.650247337966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45961.650247337966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45961.650247337966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45961.650247337966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45961.650247337966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45961.650247337966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45961.650247337966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45961.650247337966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45961.650247337966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45961.650247337966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45961.650247337966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45961.650247337966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45961.650247337966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45961.650247337966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45961.650247337966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45961.650247337966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45961.650247337966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45961.650247337966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45961.650247337966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45961.650247337966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45961.650247337966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45961.650247337966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45961.650247337966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45961.650247337966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45961.650247337966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45961.650247337966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45961.650247337966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45961.650247337966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45961.650247337966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45961.650247337966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45961.650247337966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45961.650247337966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45961.650247337966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45961.650247337966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45961.650247337966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45961.650247337966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45961.650247337966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45961.650247337966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45961.650247337966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45961.650247337966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45961.650247337966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45961.650247337966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45961.650247337966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45961.650247337966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45961.650247337966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45961.650247337966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45961.650247337966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45961.650247337966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45961.650247337966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45961.650247337966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45961.650247337966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45961.650247337966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45961.650247337966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45961.650247337966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45961.650247337966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45961.650247337966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45961.650247337966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45961.650247337966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45961.650247337966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45961.650247337966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45961.650247337966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45961.650247337966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45961.650247337966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45961.650247337966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45961.650247337966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45961.650247337966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45961.650247337966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45961.650247337966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45961.650247337966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45961.650247337966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45961.650247337966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45961.650247337966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45961.650247337966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45961.650247337966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45961.650247337966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45961.650247337966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45961.650247337966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45961.650247337966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45961.650247337966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45961.650247337966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45961.650247337966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45961.650247337966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45961.650247337966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45961.650247337966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45961.650247337966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45961.650247337966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45961.650247337966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45961.650247337966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45961.650247337966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45961.650247337966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45961.650247337966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45961.650247337966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45961.650247337966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45961.650247337966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45961.650247337966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45961.650247337966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45961.650247337966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45961.650247337966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45961.650247337966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45961.650247337966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45961.650247337966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45961.650247337966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45961.650247337966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45961.650247337966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45961.650247337966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45961.650247337966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45961.650247337966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45961.650247337966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45961.650247337966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45961.650247337966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45961.650247337966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45961.650247337966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45961.650247337966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45961.650247337966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45961.650247337966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45961.650247337966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45961.650247337966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45961.650247337966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45961.650247337966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45961.650247337966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45961.650247337966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45961.650247337966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45961.650247337966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45961.650247337966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45961.650247337966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45961.650247337966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45961.650247337966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45961.650247337966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45961.650247337966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45961.650247337966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45961.650247337966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45961.650247337966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45961.650247337966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45961.650247337966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45961.650247337966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45961.650247337966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45961.650247337966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45961.650247337966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45961.650247337966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45961.650247337966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45961.650247337966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45961.650247337966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45961.650247337966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45961.650247337966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45961.650247337966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45961.650247337966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45961.650247337966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45961.650247337966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45961.650247337966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45961.650247337966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45961.650247337966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45961.650247337966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45961.650247337966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45961.650247337966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45961.650247337966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45961.650247337966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45961.650247337966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45961.650247337966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45961.650247337966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45961.650247337966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45961.650247337966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45961.650247337966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45961.650247337966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45961.650247337966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45961.650247337966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45961.650247337966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45961.650247337966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45961.650247337966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45961.650247337966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45961.650247337966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45961.650247337966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45961.650247337966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45961.650247337966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45961.650247337966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45961.650247337966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45961.650247337966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45961.650247337966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45961.650247337966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45961.650247337966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45961.650247337966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45961.650247337966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45961.650247337966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45961.650247337966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45961.650247337966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45961.650247337966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45961.650247337966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45961.650247337966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45961.650247337966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45961.650247337966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45961.650247337966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45961.650247337966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45961.650247337966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45961.650247337966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45961.650247337966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45961.650247337966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45961.650247337966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45961.650247337966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45961.650247337966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45961.650247337966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45961.650247337966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45961.650247337966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45961.650247337966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45961.650247337966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45961.650247337966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45961.650247337966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45961.650247337966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45961.650247337966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45961.650247337966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45961.650247337966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45961.650247337966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45961.650247337966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45961.650247337966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45961.650247337966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45961.650247337966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45961.650247337966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45961.650247337966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45961.650247337966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45961.650247337966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45961.650247337966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45961.650247337966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45961.650247337966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45961.650247337966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45961.650247337966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45961.650247337966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45961.650247337966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45961.650247337966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45961.650247337966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45961.650247337966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45961.650247337966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45961.650247337966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45961.650247337966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45961.650247337966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45961.650247337966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45961.650247337966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45961.650247337966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45961.650247337966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45961.650247337966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45961.650247337966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45961.650247337966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45961.650247337966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45961.650247337966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45961.650247337966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45961.650247337966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45961.650247337966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45961.650247337966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45961.650247337966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45961.650247337966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45961.650247337966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45961.650247337966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45961.650247337966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45961.650247337966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45961.650247337966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45961.650247337966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45961.650247337966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45961.650247337966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45961.650247337966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45961.650247337966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45961.650247337966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45961.650247337966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45961.650247337966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45961.650247337966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45961.650247337966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45961.650247337966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45961.650247337966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45961.650247337966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45961.650247337966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45961.650247337966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45961.650247337966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45961.650247337966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45961.650247337966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45961.650247337966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258.1695297453698</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0.68149733796599321</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45961.650247337966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45961.650247337966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45961.650247337966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45961.650247337966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45961.650247337966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45961.650247337966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45961.650247337966</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45961.650247337966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45961.650247337966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45961.650247337966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45961.650247337966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45961.650247337966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45961.650247337966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45961.650247337966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45961.650247337966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45961.650247337966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45961.650247337966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45961.650247337966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45961.650247337966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45961.650247337966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45961.650247337966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45961.650247337966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45961.650247337966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45961.650247337966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45961.650247337966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45961.650247337966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45961.650247337966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45961.650247337966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45961.650247337966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45961.650247337966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45961.650247337966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45961.650247337966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45961.650247337966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45961.650247337966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45961.650247337966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45961.650247337966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45961.650247337966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45961.650247337966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45961.650247337966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45961.650247337966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45961.650247337966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45961.650247337966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45961.650247337966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45961.650247337966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45961.650247337966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45961.650247337966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45961.650247337966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45961.650247337966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45961.650247337966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45961.650247337966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45961.650247337966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45961.650247337966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45961.650247337966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45961.650247337966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45961.650247337966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45961.650247337966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45961.650247337966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45961.650247337966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45961.650247337966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45961.650247337966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45961.650247337966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45961.650247337966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45961.650247337966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45961.650247337966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45961.650247337966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45961.650247337966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45961.650247337966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45961.650247337966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45961.650247337966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45961.650247337966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45961.650247337966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45961.650247337966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45961.650247337966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45961.650247337966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45961.650247337966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45961.650247337966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45961.650247337966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45961.650247337966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45961.650247337966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45961.650247337966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45961.650247337966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45961.650247337966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45961.650247337966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45961.650247337966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45961.650247337966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45961.650247337966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45961.650247337966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45961.650247337966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45961.650247337966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45961.650247337966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45961.650247337966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45961.650247337966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45961.650247337966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45961.650247337966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45961.650247337966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45961.650247337966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45961.650247337966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45961.650247337966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45961.650247337966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45961.650247337966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45961.650247337966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45961.650247337966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45961.650247337966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45961.650247337966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45961.650247337966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45961.650247337966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45961.650247337966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45961.650247337966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45961.650247337966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45961.650247337966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45961.650247337966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45961.650247337966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45961.650247337966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45961.650247337966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45961.650247337966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45961.650247337966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45961.650247337966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45961.650247337966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45961.650247337966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45961.650247337966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45961.650247337966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45961.650247337966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45961.650247337966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45961.650247337966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45961.650247337966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45961.650247337966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45961.650247337966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45961.650247337966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45961.650247337966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45961.650247337966</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45961.650247337966</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69.818187152777682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35.461370023149357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12.989136226853589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45961.650247337966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45961.650247337966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45961.650247337966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45961.650247337966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45961.650247337966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45961.650247337966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45961.650247337966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45961.650247337966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45961.650247337966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45961.650247337966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45961.650247337966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45961.650247337966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45961.650247337966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45961.650247337966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45961.650247337966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45961.650247337966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45961.650247337966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45961.650247337966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45961.650247337966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45961.650247337966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45961.650247337966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45961.650247337966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45961.650247337966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45961.650247337966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45961.650247337966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45961.650247337966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45961.650247337966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45961.650247337966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45961.650247337966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45961.650247337966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45961.650247337966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45961.650247337966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45961.650247337966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45961.650247337966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45961.650247337966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45961.650247337966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45961.650247337966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45961.650247337966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45961.650247337966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45961.650247337966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45961.650247337966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45961.650247337966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45961.650247337966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45961.650247337966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45961.650247337966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45961.650247337966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45961.650247337966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45961.650247337966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45961.650247337966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45961.650247337966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45961.650247337966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45961.650247337966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45961.650247337966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45961.650247337966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45961.650247337966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45961.650247337966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45961.650247337966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45961.650247337966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45961.650247337966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45961.650247337966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45961.650247337966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45961.650247337966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45961.650247337966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45961.650247337966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45961.650247337966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45961.650247337966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45961.650247337966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45961.650247337966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45961.650247337966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45961.650247337966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45961.650247337966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45961.650247337966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45961.650247337966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45961.650247337966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45961.650247337966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45961.650247337966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45961.650247337966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45961.650247337966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45961.650247337966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45961.650247337966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45961.650247337966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45961.650247337966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45961.650247337966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45961.650247337966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45961.650247337966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45961.650247337966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45961.650247337966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45961.650247337966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45961.650247337966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45961.650247337966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45961.650247337966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45961.650247337966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45961.650247337966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45961.650247337966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45961.650247337966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45961.650247337966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45961.650247337966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45961.650247337966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45961.650247337966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45961.650247337966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45961.650247337966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45961.650247337966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45961.650247337966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45961.650247337966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45961.650247337966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45961.650247337966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45961.650247337966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45961.650247337966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45961.650247337966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45961.650247337966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45961.650247337966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45961.650247337966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45961.650247337966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45961.650247337966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45961.650247337966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45961.650247337966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45961.650247337966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45961.650247337966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45961.650247337966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45961.650247337966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45961.650247337966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45961.650247337966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45961.650247337966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45961.650247337966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45961.650247337966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45961.650247337966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45961.650247337966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45961.650247337966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45961.650247337966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45961.650247337966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45961.650247337966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45961.650247337966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45961.650247337966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45961.650247337966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45961.650247337966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45961.650247337966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45961.650247337966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45961.650247337966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45961.650247337966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45961.650247337966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45961.650247337966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45961.650247337966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45961.650247337966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45961.650247337966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45961.650247337966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45961.650247337966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45961.650247337966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45961.650247337966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45961.650247337966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45961.650247337966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45961.650247337966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45961.650247337966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45961.650247337966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45961.650247337966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45961.650247337966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45961.650247337966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45961.650247337966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45961.650247337966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45961.650247337966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45961.650247337966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45961.650247337966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45961.650247337966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45961.650247337966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45961.650247337966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45961.650247337966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45961.650247337966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45961.650247337966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45961.650247337966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45961.650247337966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45961.650247337966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45961.650247337966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45961.650247337966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45961.650247337966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45961.650247337966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45961.650247337966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45961.650247337966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45961.650247337966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45961.650247337966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45961.650247337966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45961.650247337966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45961.650247337966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45961.650247337966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45961.650247337966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45961.650247337966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45961.650247337966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45961.650247337966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45961.650247337966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45961.650247337966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45961.650247337966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45961.650247337966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45961.650247337966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45961.650247337966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45961.650247337966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45961.650247337966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45961.650247337966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45961.650247337966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45961.650247337966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45961.650247337966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45961.650247337966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45961.650247337966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45961.650247337966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45961.650247337966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45961.650247337966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45961.650247337966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45961.650247337966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45961.650247337966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45961.650247337966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45961.650247337966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45961.650247337966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45961.650247337966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45961.650247337966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45961.650247337966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45961.650247337966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45961.650247337966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45961.650247337966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45961.650247337966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45961.650247337966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45961.650247337966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45961.650247337966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45961.650247337966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45961.650247337966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45961.650247337966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45961.650247337966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45961.650247337966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45961.650247337966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45961.650247337966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45961.650247337966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45961.650247337966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45961.650247337966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45961.650247337966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45961.650247337966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45961.650247337966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45961.650247337966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45961.650247337966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45961.650247337966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45961.650247337966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45961.650247337966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45961.650247337966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45961.650247337966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45961.650247337966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45961.650247337966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45961.650247337966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45961.650247337966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45961.650247337966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45961.650247337966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45961.650247337966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45961.650247337966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45961.650247337966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45961.650247337966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45961.650247337966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45961.650247337966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45961.650247337966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45961.650247337966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45961.650247337966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45961.650247337966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45961.650247337966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45961.650247337966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45961.650247337966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45961.650247337966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45961.650247337966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45961.650247337966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45961.650247337966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45961.650247337966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45961.650247337966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45961.650247337966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45961.650247337966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45961.650247337966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45961.650247337966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45961.650247337966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45961.650247337966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45961.650247337966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45961.650247337966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45961.650247337966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45961.650247337966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45961.650247337966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45961.650247337966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45961.650247337966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45961.650247337966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45961.650247337966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45961.650247337966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45961.650247337966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45961.650247337966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45961.650247337966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45961.650247337966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45961.650247337966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45961.650247337966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45961.650247337966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45961.650247337966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45961.650247337966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45961.650247337966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45961.650247337966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45961.650247337966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45961.650247337966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45961.650247337966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45961.650247337966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45961.650247337966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45961.650247337966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45961.650247337966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45961.650247337966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45961.650247337966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45961.650247337966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45961.650247337966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45961.650247337966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45961.650247337966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45961.650247337966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45961.650247337966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45961.650247337966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45961.650247337966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45961.650247337966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45961.650247337966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45961.650247337966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45961.650247337966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45961.650247337966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45961.650247337966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45961.650247337966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45961.650247337966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45961.650247337966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45961.650247337966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45961.650247337966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45961.650247337966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45961.650247337966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45961.650247337966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45961.650247337966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45961.650247337966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45961.650247337966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45961.650247337966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45961.650247337966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45961.650247337966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45961.650247337966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45961.650247337966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45961.650247337966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45961.650247337966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45961.650247337966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45961.650247337966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45961.650247337966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45961.650247337966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45961.650247337966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45961.650247337966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45961.650247337966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45961.650247337966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45961.650247337966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45961.650247337966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45961.650247337966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45961.650247337966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45961.650247337966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45961.650247337966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45961.650247337966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45961.650247337966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45961.650247337966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45961.650247337966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45961.650247337966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45961.650247337966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45961.650247337966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45961.650247337966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45961.650247337966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45961.650247337966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45961.650247337966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45961.650247337966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45961.650247337966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45961.650247337966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45961.650247337966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45961.650247337966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45961.650247337966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45961.650247337966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45961.650247337966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45961.650247337966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45961.650247337966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45961.650247337966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45961.650247337966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45961.650247337966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45961.650247337966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45961.650247337966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45961.650247337966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45961.650247337966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45961.650247337966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45961.650247337966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45961.650247337966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45961.650247337966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45961.650247337966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45961.650247337966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45961.650247337966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45961.650247337966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45961.650247337966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45961.650247337966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45961.650247337966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45961.650247337966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45961.650247337966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45961.650247337966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45961.650247337966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45961.650247337966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36448</v>
      </c>
      <c r="E2" s="106" t="s">
        <v>39021</v>
      </c>
      <c r="F2" s="107">
        <v>45961.606932870367</v>
      </c>
      <c r="G2" s="77">
        <f ca="1">IFERROR(NOW()-F2,"")</f>
        <v>4.331446759897517E-2</v>
      </c>
      <c r="H2" s="107">
        <v>45961.59884259259</v>
      </c>
      <c r="I2" s="103" t="str">
        <f>IFERROR(VLOOKUP(D2,DB!A:F,6,0),"")</f>
        <v>SCECO</v>
      </c>
      <c r="J2" s="102" t="str">
        <f>IFERROR(VLOOKUP(D2,DB!A:G,7,0),"")</f>
        <v>Dead</v>
      </c>
      <c r="K2" s="108" t="s">
        <v>39120</v>
      </c>
      <c r="L2" s="109" t="str">
        <f>IFERROR(VLOOKUP(D2,DB!A:I,9,0),"")</f>
        <v>Latis</v>
      </c>
    </row>
    <row r="3" spans="1:16383" ht="31.5" customHeight="1">
      <c r="A3" s="170" t="s">
        <v>39121</v>
      </c>
      <c r="B3" s="103" t="str">
        <f>IFERROR(VLOOKUP(D3,DB!A:K,11,0),"")</f>
        <v>R6</v>
      </c>
      <c r="C3" s="105">
        <v>1</v>
      </c>
      <c r="D3" s="103" t="s">
        <v>34020</v>
      </c>
      <c r="E3" s="106" t="s">
        <v>39021</v>
      </c>
      <c r="F3" s="107">
        <v>45961.624178240738</v>
      </c>
      <c r="G3" s="77">
        <f ca="1">IFERROR(NOW()-F3,"")</f>
        <v>2.6069097228173632E-2</v>
      </c>
      <c r="H3" s="107">
        <v>45961.618518518517</v>
      </c>
      <c r="I3" s="103" t="str">
        <f>IFERROR(VLOOKUP(D3,DB!A:F,6,0),"")</f>
        <v>Generator-SG</v>
      </c>
      <c r="J3" s="102" t="str">
        <f>IFERROR(VLOOKUP(D3,DB!A:G,7,0),"")</f>
        <v>Dead</v>
      </c>
      <c r="K3" s="108" t="s">
        <v>39122</v>
      </c>
      <c r="L3" s="109" t="str">
        <f>IFERROR(VLOOKUP(D3,DB!A:I,9,0),"")</f>
        <v>Latis</v>
      </c>
    </row>
    <row r="4" spans="1:16383" ht="31.5" customHeight="1">
      <c r="A4" s="104"/>
      <c r="B4" s="103" t="str">
        <f>IFERROR(VLOOKUP(D4,DB!A:K,11,0),"")</f>
        <v/>
      </c>
      <c r="C4" s="105"/>
      <c r="D4" s="103"/>
      <c r="E4" s="106"/>
      <c r="F4" s="107"/>
      <c r="G4" s="77">
        <f ca="1">IFERROR(NOW()-F4,"")</f>
        <v>45961.650247337966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45961.650247337966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45961.650247337966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45961.650247337966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45961.650247337966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45961.650247337966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45961.650247337966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45961.650247337966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45961.650247337966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45961.650247337966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45961.650247337966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45961.650247337966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45961.650247337966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45961.650247337966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45961.650247337966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45961.650247337966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45961.650247337966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45961.650247337966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45961.650247337966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45961.650247337966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45961.650247337966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45961.650247337966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45961.650247337966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45961.650247337966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45961.650247337966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45961.650247337966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45961.650247337966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45961.650247337966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45961.650247337966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45961.650247337966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45961.650247337966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45961.650247337966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45961.650247337966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45961.650247337966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45961.650247337966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45961.650247337966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45961.650247337966</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2025-10-31T12:36:54Z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