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233" documentId="120_S{2AC9BD13-BADA-5192-A53E-5A8FF88502F6}" xr6:coauthVersionLast="47" xr6:coauthVersionMax="47" xr10:uidLastSave="{9F20A5C7-3E44-49FF-BA92-9F6C079CAD80}"/>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1" l="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B232" i="1"/>
  <c r="G232" i="1"/>
  <c r="I232" i="1"/>
  <c r="J232" i="1"/>
  <c r="L232" i="1"/>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B20" i="5"/>
  <c r="B21" i="5"/>
  <c r="B22" i="5"/>
  <c r="B23" i="5"/>
  <c r="B24" i="5"/>
  <c r="B25" i="5"/>
  <c r="B26" i="5"/>
  <c r="B27" i="5"/>
  <c r="B28" i="5"/>
  <c r="I20" i="5"/>
  <c r="I21" i="5"/>
  <c r="I22" i="5"/>
  <c r="I23" i="5"/>
  <c r="I24" i="5"/>
  <c r="I25" i="5"/>
  <c r="I26" i="5"/>
  <c r="I27" i="5"/>
  <c r="I28" i="5"/>
  <c r="J20" i="5"/>
  <c r="J21" i="5"/>
  <c r="J22" i="5"/>
  <c r="J23" i="5"/>
  <c r="J24" i="5"/>
  <c r="J25" i="5"/>
  <c r="J26" i="5"/>
  <c r="J27" i="5"/>
  <c r="J28" i="5"/>
  <c r="L20" i="5"/>
  <c r="L21" i="5"/>
  <c r="L22" i="5"/>
  <c r="L23" i="5"/>
  <c r="L24" i="5"/>
  <c r="L25" i="5"/>
  <c r="L26" i="5"/>
  <c r="L27" i="5"/>
  <c r="L28" i="5"/>
  <c r="G20" i="5"/>
  <c r="G21" i="5"/>
  <c r="G22" i="5"/>
  <c r="G23" i="5"/>
  <c r="G24" i="5"/>
  <c r="G25" i="5"/>
  <c r="G26" i="5"/>
  <c r="G27" i="5"/>
  <c r="G28" i="5"/>
  <c r="G2" i="3"/>
  <c r="D3" i="3"/>
  <c r="D13" i="3"/>
  <c r="D10"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L19" i="5"/>
  <c r="J6" i="5"/>
  <c r="J7" i="5"/>
  <c r="J8" i="5"/>
  <c r="J9" i="5"/>
  <c r="J10" i="5"/>
  <c r="J11" i="5"/>
  <c r="J12" i="5"/>
  <c r="J13" i="5"/>
  <c r="J14" i="5"/>
  <c r="J15" i="5"/>
  <c r="J16" i="5"/>
  <c r="J17" i="5"/>
  <c r="J18" i="5"/>
  <c r="J19" i="5"/>
  <c r="I6" i="5"/>
  <c r="I7" i="5"/>
  <c r="I8" i="5"/>
  <c r="I9" i="5"/>
  <c r="I10" i="5"/>
  <c r="I11" i="5"/>
  <c r="I12" i="5"/>
  <c r="I13" i="5"/>
  <c r="I14" i="5"/>
  <c r="I15" i="5"/>
  <c r="I16" i="5"/>
  <c r="I17" i="5"/>
  <c r="I18" i="5"/>
  <c r="I19" i="5"/>
  <c r="B6" i="5"/>
  <c r="B7" i="5"/>
  <c r="B8" i="5"/>
  <c r="B9" i="5"/>
  <c r="B10" i="5"/>
  <c r="B11" i="5"/>
  <c r="B12" i="5"/>
  <c r="B13" i="5"/>
  <c r="B14" i="5"/>
  <c r="B15" i="5"/>
  <c r="B16" i="5"/>
  <c r="B17" i="5"/>
  <c r="B18" i="5"/>
  <c r="B19" i="5"/>
  <c r="G6" i="5"/>
  <c r="G7" i="5"/>
  <c r="G8" i="5"/>
  <c r="G9" i="5"/>
  <c r="G10" i="5"/>
  <c r="G11" i="5"/>
  <c r="G12" i="5"/>
  <c r="G13" i="5"/>
  <c r="G14" i="5"/>
  <c r="G15" i="5"/>
  <c r="G16" i="5"/>
  <c r="G17" i="5"/>
  <c r="G18" i="5"/>
  <c r="G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D4" i="3"/>
  <c r="D6" i="3"/>
  <c r="D7" i="3"/>
  <c r="D8" i="3"/>
  <c r="D9"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alcChain>
</file>

<file path=xl/sharedStrings.xml><?xml version="1.0" encoding="utf-8"?>
<sst xmlns="http://schemas.openxmlformats.org/spreadsheetml/2006/main" count="181591" uniqueCount="39210">
  <si>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</si>
  <si>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</si>
  <si>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</si>
  <si>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</si>
  <si>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</si>
  <si>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</si>
  <si>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</si>
  <si>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</si>
  <si>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</si>
  <si>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</si>
  <si>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</si>
  <si>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</si>
  <si>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</si>
  <si>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</si>
  <si>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</si>
  <si>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</si>
  <si>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</si>
  <si>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</si>
  <si>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</si>
  <si>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</si>
  <si>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</si>
  <si>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</si>
  <si>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</si>
  <si>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</si>
  <si>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</si>
  <si>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</si>
  <si>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</si>
  <si>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</si>
  <si>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</si>
  <si>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</si>
  <si>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</si>
  <si>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</si>
  <si>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</si>
  <si>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</si>
  <si>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</si>
  <si>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</si>
  <si>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</si>
  <si>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</si>
  <si>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</si>
  <si>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</si>
  <si>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</si>
  <si>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</si>
  <si>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</si>
  <si>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</si>
  <si>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</si>
  <si>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</si>
  <si>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</si>
  <si>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</si>
  <si>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</si>
  <si>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</si>
  <si>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</si>
  <si>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</si>
  <si>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</si>
  <si>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</si>
  <si>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</si>
  <si>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</si>
  <si>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</si>
  <si>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</si>
  <si>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</si>
  <si>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</si>
  <si>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</si>
  <si>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</si>
  <si>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</si>
  <si>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</si>
  <si>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</si>
  <si>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</si>
  <si>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</si>
  <si>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</si>
  <si>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</si>
  <si>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</si>
  <si>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</si>
  <si>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</si>
  <si>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</si>
  <si>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</si>
  <si>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</si>
  <si>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</si>
  <si>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</si>
  <si>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</si>
  <si>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</si>
  <si>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</si>
  <si>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</si>
  <si>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</si>
  <si>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</si>
  <si>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</si>
  <si>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</si>
  <si>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</si>
  <si>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</si>
  <si>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</si>
  <si>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</si>
  <si>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</si>
  <si>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</si>
  <si>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</si>
  <si>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</si>
  <si>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</si>
  <si>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</si>
  <si>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</si>
  <si>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</si>
  <si>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</si>
  <si>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</si>
  <si>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</si>
  <si>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</si>
  <si>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</si>
  <si>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</si>
  <si>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</si>
  <si>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</si>
  <si>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</si>
  <si>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</si>
  <si>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</si>
  <si>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</si>
  <si>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</si>
  <si>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</si>
  <si>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</si>
  <si>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</si>
  <si>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</si>
  <si>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</si>
  <si>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</si>
  <si>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</si>
  <si>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</si>
  <si>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</si>
  <si>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</si>
  <si>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</si>
  <si>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</si>
  <si>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</si>
  <si>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</si>
  <si>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</si>
  <si>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</si>
  <si>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</si>
  <si>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</si>
  <si>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</si>
  <si>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</si>
  <si>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</si>
  <si>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</si>
  <si>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</si>
  <si>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</si>
  <si>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</si>
  <si>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</si>
  <si>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</si>
  <si>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</si>
  <si>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</si>
  <si>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</si>
  <si>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</si>
  <si>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</si>
  <si>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</si>
  <si>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</si>
  <si>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</si>
  <si>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</si>
  <si>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</si>
  <si>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</si>
  <si>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</si>
  <si>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</si>
  <si>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</si>
  <si>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</si>
  <si>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</si>
  <si>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</si>
  <si>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</si>
  <si>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</si>
  <si>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</si>
  <si>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</si>
  <si>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</si>
  <si>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</si>
  <si>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</si>
  <si>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</si>
  <si>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</si>
  <si>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</si>
  <si>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</si>
  <si>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</si>
  <si>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</si>
  <si>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</si>
  <si>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</si>
  <si>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</si>
  <si>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</si>
  <si>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</si>
  <si>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</si>
  <si>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</si>
  <si>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</si>
  <si>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</si>
  <si>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</si>
  <si>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</si>
  <si>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</si>
  <si>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</si>
  <si>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</si>
  <si>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</si>
  <si>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</si>
  <si>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</si>
  <si>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</si>
  <si>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</si>
  <si>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</si>
  <si>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</si>
  <si>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</si>
  <si>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</si>
  <si>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</si>
  <si>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</si>
  <si>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</si>
  <si>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</si>
  <si>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</si>
  <si>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</si>
  <si>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</si>
  <si>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</si>
  <si>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</si>
  <si>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</si>
  <si>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</si>
  <si>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</si>
  <si>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</si>
  <si>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</si>
  <si>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</si>
  <si>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</si>
  <si>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</si>
  <si>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</si>
  <si>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</si>
  <si>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</si>
  <si>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</si>
  <si>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</si>
  <si>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</si>
  <si>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</si>
  <si>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</si>
  <si>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</si>
  <si>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</si>
  <si>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</si>
  <si>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</si>
  <si>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</si>
  <si>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</si>
  <si>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</si>
  <si>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</si>
  <si>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</si>
  <si>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</si>
  <si>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</si>
  <si>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</si>
  <si>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</si>
  <si>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</si>
  <si>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</si>
  <si>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</si>
  <si>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</si>
  <si>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</si>
  <si>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</si>
  <si>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</si>
  <si>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</si>
  <si>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</si>
  <si>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</si>
  <si>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</si>
  <si>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</si>
  <si>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</si>
  <si>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</si>
  <si>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</si>
  <si>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</si>
  <si>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</si>
  <si>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</si>
  <si>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</si>
  <si>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</si>
  <si>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</si>
  <si>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</si>
  <si>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</si>
  <si>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</si>
  <si>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</si>
  <si>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</si>
  <si>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</si>
  <si>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</si>
  <si>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</si>
  <si>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</si>
  <si>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</si>
  <si>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</si>
  <si>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</si>
  <si>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</si>
  <si>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</si>
  <si>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</si>
  <si>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</si>
  <si>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</si>
  <si>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</si>
  <si>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</si>
  <si>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</si>
  <si>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</si>
  <si>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</si>
  <si>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</si>
  <si>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</si>
  <si>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</si>
  <si>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</si>
  <si>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</si>
  <si>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</si>
  <si>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</si>
  <si>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</si>
  <si>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</si>
  <si>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</si>
  <si>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</si>
  <si>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</si>
  <si>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</si>
  <si>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</si>
  <si>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</si>
  <si>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</si>
  <si>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</si>
  <si>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</si>
  <si>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</si>
  <si>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</si>
  <si>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</si>
  <si>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</si>
  <si>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</si>
  <si>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</si>
  <si>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</si>
  <si>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</si>
  <si>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</si>
  <si>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</si>
  <si>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</si>
  <si>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</si>
  <si>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</si>
  <si>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</si>
  <si>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</si>
  <si>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</si>
  <si>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</si>
  <si>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</si>
  <si>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</si>
  <si>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</si>
  <si>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</si>
  <si>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</si>
  <si>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</si>
  <si>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</si>
  <si>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</si>
  <si>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</si>
  <si>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</si>
  <si>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</si>
  <si>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</si>
  <si>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</si>
  <si>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</si>
  <si>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</si>
  <si>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</si>
  <si>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</si>
  <si>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</si>
  <si>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</si>
  <si>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</si>
  <si>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</si>
  <si>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</si>
  <si>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</si>
  <si>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</si>
  <si>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</si>
  <si>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</si>
  <si>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</si>
  <si>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</si>
  <si>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</si>
  <si>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</si>
  <si>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</si>
  <si>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</si>
  <si>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</si>
  <si>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</si>
  <si>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</si>
  <si>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</si>
  <si>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</si>
  <si>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</si>
  <si>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</si>
  <si>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</si>
  <si>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</si>
  <si>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</si>
  <si>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</si>
  <si>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</si>
  <si>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</si>
  <si>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</si>
  <si>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</si>
  <si>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</si>
  <si>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</si>
  <si>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</si>
  <si>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</si>
  <si>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</si>
  <si>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</si>
  <si>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</si>
  <si>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</si>
  <si>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</si>
  <si>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</si>
  <si>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</si>
  <si>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</si>
  <si>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</si>
  <si>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</si>
  <si>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</si>
  <si>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</si>
  <si>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</si>
  <si>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</si>
  <si>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</si>
  <si>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</si>
  <si>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</si>
  <si>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</si>
  <si>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</si>
  <si>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</si>
  <si>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</si>
  <si>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</si>
  <si>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</si>
  <si>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</si>
  <si>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</si>
  <si>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</si>
  <si>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</si>
  <si>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</si>
  <si>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</si>
  <si>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</si>
  <si>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</si>
  <si>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</si>
  <si>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</si>
  <si>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</si>
  <si>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</si>
  <si>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</si>
  <si>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</si>
  <si>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</si>
  <si>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</si>
  <si>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</si>
  <si>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</si>
  <si>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</si>
  <si>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</si>
  <si>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</si>
  <si>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</si>
  <si>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</si>
  <si>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</si>
  <si>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</si>
  <si>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</si>
  <si>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</si>
  <si>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</si>
  <si>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</si>
  <si>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</si>
  <si>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</si>
  <si>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</si>
  <si>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</si>
  <si>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</si>
  <si>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</si>
  <si>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</si>
  <si>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</si>
  <si>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</si>
  <si>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</si>
  <si>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</si>
  <si>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</si>
  <si>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</si>
  <si>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</si>
  <si>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</si>
  <si>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</si>
  <si>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</si>
  <si>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</si>
  <si>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</si>
  <si>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</si>
  <si>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</si>
  <si>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</si>
  <si>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</si>
  <si>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</si>
  <si>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</si>
  <si>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</si>
  <si>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</si>
  <si>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</si>
  <si>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</si>
  <si>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</si>
  <si>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</si>
  <si>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</si>
  <si>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</si>
  <si>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</si>
  <si>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</si>
  <si>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</si>
  <si>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</si>
  <si>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</si>
  <si>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</si>
  <si>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</si>
  <si>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</si>
  <si>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</si>
  <si>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</si>
  <si>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</si>
  <si>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</si>
  <si>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</si>
  <si>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</si>
  <si>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</si>
  <si>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</si>
  <si>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</si>
  <si>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</si>
  <si>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</si>
  <si>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</si>
  <si>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</si>
  <si>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</si>
  <si>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</si>
  <si>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</si>
  <si>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</si>
  <si>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</si>
  <si>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</si>
  <si>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</si>
  <si>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</si>
  <si>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</si>
  <si>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</si>
  <si>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</si>
  <si>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</si>
  <si>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</si>
  <si>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</si>
  <si>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</si>
  <si>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</si>
  <si>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</si>
  <si>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</si>
  <si>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</si>
  <si>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</si>
  <si>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</si>
  <si>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</si>
  <si>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</si>
  <si>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</si>
  <si>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</si>
  <si>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</si>
  <si>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</si>
  <si>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</si>
  <si>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</si>
  <si>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</si>
  <si>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</si>
  <si>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</si>
  <si>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</si>
  <si>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</si>
  <si>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</si>
  <si>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</si>
  <si>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</si>
  <si>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</si>
  <si>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</si>
  <si>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</si>
  <si>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</si>
  <si>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</si>
  <si>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</si>
  <si>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</si>
  <si>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</si>
  <si>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</si>
  <si>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</si>
  <si>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</si>
  <si>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</si>
  <si>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</si>
  <si>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</si>
  <si>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</si>
  <si>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</si>
  <si>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</si>
  <si>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</si>
  <si>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</si>
  <si>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</si>
  <si>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</si>
  <si>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</si>
  <si>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</si>
  <si>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</si>
  <si>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</si>
  <si>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</si>
  <si>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</si>
  <si>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</si>
  <si>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</si>
  <si>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</si>
  <si>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</si>
  <si>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</si>
  <si>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</si>
  <si>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</si>
  <si>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</si>
  <si>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</si>
  <si>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</si>
  <si>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</si>
  <si>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</si>
  <si>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</si>
  <si>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</si>
  <si>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</si>
  <si>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</si>
  <si>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</si>
  <si>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</si>
  <si>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</si>
  <si>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</si>
  <si>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</si>
  <si>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</si>
  <si>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</si>
  <si>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</si>
  <si>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</si>
  <si>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</si>
  <si>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</si>
  <si>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</si>
  <si>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</si>
  <si>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</si>
  <si>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</si>
  <si>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</si>
  <si>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</si>
  <si>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</si>
  <si>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</si>
  <si>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</si>
  <si>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</si>
  <si>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</si>
  <si>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</si>
  <si>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</si>
  <si>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</si>
  <si>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</si>
  <si>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</si>
  <si>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</si>
  <si>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</si>
  <si>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</si>
  <si>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</si>
  <si>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</si>
  <si>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</si>
  <si>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</si>
  <si>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</si>
  <si>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</si>
  <si>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</si>
  <si>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</si>
  <si>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</si>
  <si>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</si>
  <si>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</si>
  <si>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</si>
  <si>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</si>
  <si>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</si>
  <si>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</si>
  <si>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</si>
  <si>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</si>
  <si>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</si>
  <si>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</si>
  <si>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</si>
  <si>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</si>
  <si>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</si>
  <si>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</si>
  <si>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</si>
  <si>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</si>
  <si>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</si>
  <si>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</si>
  <si>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</si>
  <si>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</si>
  <si>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</si>
  <si>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</si>
  <si>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</si>
  <si>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</si>
  <si>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</si>
  <si>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</si>
  <si>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</si>
  <si>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</si>
  <si>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</si>
  <si>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</si>
  <si>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</si>
  <si>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</si>
  <si>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</si>
  <si>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</si>
  <si>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</si>
  <si>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</si>
  <si>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</si>
  <si>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</si>
  <si>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</si>
  <si>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</si>
  <si>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</si>
  <si>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</si>
  <si>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</si>
  <si>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</si>
  <si>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</si>
  <si>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</si>
  <si>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</si>
  <si>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</si>
  <si>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</si>
  <si>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</si>
  <si>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</si>
  <si>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</si>
  <si>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</si>
  <si>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</si>
  <si>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</si>
  <si>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</si>
  <si>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</si>
  <si>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</si>
  <si>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</si>
  <si>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</si>
  <si>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</si>
  <si>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</si>
  <si>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</si>
  <si>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</si>
  <si>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</si>
  <si>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</si>
  <si>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</si>
  <si>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</si>
  <si>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</si>
  <si>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</si>
  <si>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</si>
  <si>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</si>
  <si>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</si>
  <si>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</si>
  <si>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</si>
  <si>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</si>
  <si>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</si>
  <si>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</si>
  <si>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</si>
  <si>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</si>
  <si>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</si>
  <si>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</si>
  <si>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</si>
  <si>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</si>
  <si>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</si>
  <si>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</si>
  <si>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</si>
  <si>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</si>
  <si>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</si>
  <si>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</si>
  <si>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</si>
  <si>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</si>
  <si>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</si>
  <si>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</si>
  <si>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</si>
  <si>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</si>
  <si>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</si>
  <si>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</si>
  <si>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</si>
  <si>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</si>
  <si>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</si>
  <si>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</si>
  <si>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</si>
  <si>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</si>
  <si>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</si>
  <si>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</si>
  <si>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</si>
  <si>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</si>
  <si>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</si>
  <si>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</si>
  <si>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</si>
  <si>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</si>
  <si>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</si>
  <si>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</si>
  <si>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</si>
  <si>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</si>
  <si>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</si>
  <si>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</si>
  <si>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</si>
  <si>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</si>
  <si>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</si>
  <si>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</si>
  <si>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</si>
  <si>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</si>
  <si>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</si>
  <si>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</si>
  <si>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</si>
  <si>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</si>
  <si>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</si>
  <si>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</si>
  <si>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</si>
  <si>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</si>
  <si>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</si>
  <si>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</si>
  <si>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</si>
  <si>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</si>
  <si>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</si>
  <si>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</si>
  <si>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</si>
  <si>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</si>
  <si>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</si>
  <si>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</si>
  <si>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</si>
  <si>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</si>
  <si>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</si>
  <si>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</si>
  <si>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</si>
  <si>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</si>
  <si>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</si>
  <si>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</si>
  <si>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</si>
  <si>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</si>
  <si>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</si>
  <si>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</si>
  <si>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</si>
  <si>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</si>
  <si>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</si>
  <si>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</si>
  <si>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</si>
  <si>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</si>
  <si>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</si>
  <si>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</si>
  <si>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</si>
  <si>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</si>
  <si>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</si>
  <si>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</si>
  <si>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</si>
  <si>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</si>
  <si>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</si>
  <si>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</si>
  <si>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</si>
  <si>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</si>
  <si>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</si>
  <si>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</si>
  <si>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</si>
  <si>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</si>
  <si>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</si>
  <si>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</si>
  <si>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</si>
  <si>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</si>
  <si>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</si>
  <si>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</si>
  <si>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</si>
  <si>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</si>
  <si>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</si>
  <si>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</si>
  <si>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</si>
  <si>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</si>
  <si>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</si>
  <si>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</si>
  <si>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</si>
  <si>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</si>
  <si>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</si>
  <si>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</si>
  <si>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</si>
  <si>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</si>
  <si>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</si>
  <si>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</si>
  <si>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</si>
  <si>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</si>
  <si>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</si>
  <si>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</si>
  <si>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</si>
  <si>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</si>
  <si>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</si>
  <si>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</si>
  <si>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</si>
  <si>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</si>
  <si>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</si>
  <si>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</si>
  <si>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</si>
  <si>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</si>
  <si>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</si>
  <si>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</si>
  <si>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</si>
  <si>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</si>
  <si>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</si>
  <si>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</si>
  <si>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</si>
  <si>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</si>
  <si>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</si>
  <si>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</si>
  <si>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</si>
  <si>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</si>
  <si>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</si>
  <si>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</si>
  <si>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</si>
  <si>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</si>
  <si>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</si>
  <si>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</si>
  <si>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</si>
  <si>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</si>
  <si>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</si>
  <si>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</si>
  <si>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</si>
  <si>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</si>
  <si>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</si>
  <si>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</si>
  <si>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</si>
  <si>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</si>
  <si>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</si>
  <si>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</si>
  <si>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</si>
  <si>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</si>
  <si>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</si>
  <si>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</si>
  <si>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</si>
  <si>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</si>
  <si>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</si>
  <si>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</si>
  <si>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</si>
  <si>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</si>
  <si>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</si>
  <si>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</si>
  <si>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</si>
  <si>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</si>
  <si>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</si>
  <si>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</si>
  <si>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</si>
  <si>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</si>
  <si>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</si>
  <si>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</si>
  <si>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</si>
  <si>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</si>
  <si>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</si>
  <si>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</si>
  <si>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</si>
  <si>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</si>
  <si>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</si>
  <si>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</si>
  <si>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</si>
  <si>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</si>
  <si>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</si>
  <si>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</si>
  <si>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</si>
  <si>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</si>
  <si>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</si>
  <si>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</si>
  <si>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</si>
  <si>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</si>
  <si>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</si>
  <si>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</si>
  <si>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</si>
  <si>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</si>
  <si>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</si>
  <si>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</si>
  <si>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</si>
  <si>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</si>
  <si>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</si>
  <si>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</si>
  <si>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</si>
  <si>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</si>
  <si>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</si>
  <si>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</si>
  <si>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</si>
  <si>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</si>
  <si>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</si>
  <si>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</si>
  <si>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</si>
  <si>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</si>
  <si>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</si>
  <si>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</si>
  <si>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</si>
  <si>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</si>
  <si>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</si>
  <si>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</si>
  <si>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</si>
  <si>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</si>
  <si>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</si>
  <si>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</si>
  <si>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</si>
  <si>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</si>
  <si>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</si>
  <si>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</si>
  <si>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</si>
  <si>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</si>
  <si>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</si>
  <si>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</si>
  <si>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</si>
  <si>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</si>
  <si>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</si>
  <si>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</si>
  <si>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</si>
  <si>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</si>
  <si>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</si>
  <si>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</si>
  <si>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</si>
  <si>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</si>
  <si>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</si>
  <si>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</si>
  <si>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</si>
  <si>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</si>
  <si>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</si>
  <si>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</si>
  <si>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</si>
  <si>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</si>
  <si>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</si>
  <si>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</si>
  <si>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</si>
  <si>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</si>
  <si>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</si>
  <si>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</si>
  <si>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</si>
  <si>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</si>
  <si>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</si>
  <si>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</si>
  <si>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</si>
  <si>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</si>
  <si>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</si>
  <si>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</si>
  <si>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</si>
  <si>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</si>
  <si>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</si>
  <si>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</si>
  <si>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</si>
  <si>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</si>
  <si>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</si>
  <si>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</si>
  <si>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</si>
  <si>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</si>
  <si>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</si>
  <si>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</si>
  <si>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</si>
  <si>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</si>
  <si>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</si>
  <si>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</si>
  <si>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</si>
  <si>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</si>
  <si>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</si>
  <si>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</si>
  <si>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</si>
  <si>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</si>
  <si>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</si>
  <si>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</si>
  <si>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</si>
  <si>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</si>
  <si>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</si>
  <si>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</si>
  <si>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</si>
  <si>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</si>
  <si>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</si>
  <si>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</si>
  <si>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</si>
  <si>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</si>
  <si>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</si>
  <si>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</si>
  <si>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</si>
  <si>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</si>
  <si>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</si>
  <si>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</si>
  <si>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</si>
  <si>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</si>
  <si>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</si>
  <si>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</si>
  <si>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</si>
  <si>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</si>
  <si>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</si>
  <si>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</si>
  <si>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</si>
  <si>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</si>
  <si>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</si>
  <si>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</si>
  <si>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</si>
  <si>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</si>
  <si>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</si>
  <si>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</si>
  <si>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</si>
  <si>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</si>
  <si>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</si>
  <si>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</si>
  <si>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</si>
  <si>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</si>
  <si>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</si>
  <si>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</si>
  <si>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</si>
  <si>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</si>
  <si>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</si>
  <si>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</si>
  <si>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</si>
  <si>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</si>
  <si>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</si>
  <si>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</si>
  <si>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</si>
  <si>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</si>
  <si>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</si>
  <si>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</si>
  <si>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</si>
  <si>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</si>
  <si>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</si>
  <si>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</si>
  <si>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</si>
  <si>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</si>
  <si>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</si>
  <si>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</si>
  <si>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</si>
  <si>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</si>
  <si>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</si>
  <si>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</si>
  <si>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</si>
  <si>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</si>
  <si>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</si>
  <si>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</si>
  <si>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</si>
  <si>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</si>
  <si>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</si>
  <si>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</si>
  <si>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</si>
  <si>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</si>
  <si>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</si>
  <si>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</si>
  <si>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</si>
  <si>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</si>
  <si>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</si>
  <si>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</si>
  <si>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</si>
  <si>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</si>
  <si>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</si>
  <si>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</si>
  <si>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</si>
  <si>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</si>
  <si>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</si>
  <si>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</si>
  <si>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</si>
  <si>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</si>
  <si>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</si>
  <si>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</si>
  <si>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</si>
  <si>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</si>
  <si>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</si>
  <si>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</si>
  <si>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</si>
  <si>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</si>
  <si>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</si>
  <si>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</si>
  <si>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</si>
  <si>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</si>
  <si>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</si>
  <si>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</si>
  <si>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</si>
  <si>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</si>
  <si>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</si>
  <si>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</si>
  <si>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</si>
  <si>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</si>
  <si>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</si>
  <si>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</si>
  <si>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</si>
  <si>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</si>
  <si>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</si>
  <si>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</si>
  <si>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</si>
  <si>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</si>
  <si>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</si>
  <si>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</si>
  <si>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</si>
  <si>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</si>
  <si>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</si>
  <si>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</si>
  <si>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</si>
  <si>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</si>
  <si>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</si>
  <si>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</si>
  <si>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</si>
  <si>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</si>
  <si>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</si>
  <si>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</si>
  <si>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</si>
  <si>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</si>
  <si>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</si>
  <si>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</si>
  <si>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</si>
  <si>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</si>
  <si>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</si>
  <si>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</si>
  <si>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</si>
  <si>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</si>
  <si>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</si>
  <si>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</si>
  <si>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</si>
  <si>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</si>
  <si>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</si>
  <si>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</si>
  <si>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</si>
  <si>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</si>
  <si>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</si>
  <si>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</si>
  <si>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</si>
  <si>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</si>
  <si>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</si>
  <si>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</si>
  <si>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</si>
  <si>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</si>
  <si>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</si>
  <si>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</si>
  <si>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</si>
  <si>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</si>
  <si>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</si>
  <si>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</si>
  <si>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</si>
  <si>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</si>
  <si>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</si>
  <si>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</si>
  <si>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</si>
  <si>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</si>
  <si>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</si>
  <si>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</si>
  <si>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</si>
  <si>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</si>
  <si>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</si>
  <si>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</si>
  <si>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</si>
  <si>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</si>
  <si>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</si>
  <si>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</si>
  <si>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</si>
  <si>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</si>
  <si>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</si>
  <si>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</si>
  <si>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</si>
  <si>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</si>
  <si>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</si>
  <si>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</si>
  <si>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</si>
  <si>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</si>
  <si>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</si>
  <si>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</si>
  <si>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</si>
  <si>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</si>
  <si>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</si>
  <si>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</si>
  <si>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</si>
  <si>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</si>
  <si>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</si>
  <si>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</si>
  <si>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</si>
  <si>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</si>
  <si>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</si>
  <si>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</si>
  <si>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</si>
  <si>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</si>
  <si>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</si>
  <si>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</si>
  <si>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</si>
  <si>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</si>
  <si>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</si>
  <si>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</si>
  <si>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</si>
  <si>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</si>
  <si>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</si>
  <si>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</si>
  <si>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</si>
  <si>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</si>
  <si>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</si>
  <si>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</si>
  <si>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</si>
  <si>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</si>
  <si>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</si>
  <si>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</si>
  <si>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</si>
  <si>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</si>
  <si>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</si>
  <si>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</si>
  <si>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</si>
  <si>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</si>
  <si>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</si>
  <si>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</si>
  <si>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</si>
  <si>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</si>
  <si>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</si>
  <si>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</si>
  <si>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</si>
  <si>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</si>
  <si>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</si>
  <si>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</si>
  <si>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</si>
  <si>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</si>
  <si>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</si>
  <si>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</si>
  <si>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</si>
  <si>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</si>
  <si>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</si>
  <si>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</si>
  <si>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</si>
  <si>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</si>
  <si>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</si>
  <si>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</si>
  <si>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</si>
  <si>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</si>
  <si>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</si>
  <si>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</si>
  <si>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</si>
  <si>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</si>
  <si>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</si>
  <si>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</si>
  <si>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</si>
  <si>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</si>
  <si>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</si>
  <si>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</si>
  <si>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</si>
  <si>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</si>
  <si>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</si>
  <si>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</si>
  <si>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</si>
  <si>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</si>
  <si>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</si>
  <si>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</si>
  <si>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</si>
  <si>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</si>
  <si>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</si>
  <si>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</si>
  <si>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</si>
  <si>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</si>
  <si>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</si>
  <si>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</si>
  <si>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</si>
  <si>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</si>
  <si>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</si>
  <si>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</si>
  <si>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</si>
  <si>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</si>
  <si>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</si>
  <si>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</si>
  <si>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</si>
  <si>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</si>
  <si>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</si>
  <si>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</si>
  <si>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</si>
  <si>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</si>
  <si>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</si>
  <si>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</si>
  <si>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</si>
  <si>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</si>
  <si>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</si>
  <si>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</si>
  <si>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</si>
  <si>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</si>
  <si>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</si>
  <si>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</si>
  <si>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</si>
  <si>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</si>
  <si>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</si>
  <si>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</si>
  <si>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</si>
  <si>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</si>
  <si>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</si>
  <si>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</si>
  <si>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</si>
  <si>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</si>
  <si>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</si>
  <si>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</si>
  <si>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</si>
  <si>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</si>
  <si>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</si>
  <si>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</si>
  <si>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</si>
  <si>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</si>
  <si>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</si>
  <si>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</si>
  <si>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</si>
  <si>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</si>
  <si>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</si>
  <si>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</si>
  <si>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</si>
  <si>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</si>
  <si>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</si>
  <si>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</si>
  <si>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</si>
  <si>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</si>
  <si>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</si>
  <si>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</si>
  <si>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</si>
  <si>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</si>
  <si>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</si>
  <si>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</si>
  <si>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</si>
  <si>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</si>
  <si>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</si>
  <si>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</si>
  <si>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</si>
  <si>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</si>
  <si>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</si>
  <si>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</si>
  <si>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</si>
  <si>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</si>
  <si>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</si>
  <si>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</si>
  <si>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</si>
  <si>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</si>
  <si>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</si>
  <si>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</si>
  <si>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</si>
  <si>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</si>
  <si>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</si>
  <si>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</si>
  <si>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</si>
  <si>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</si>
  <si>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</si>
  <si>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</si>
  <si>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</si>
  <si>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</si>
  <si>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</si>
  <si>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</si>
  <si>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</si>
  <si>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</si>
  <si>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</si>
  <si>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</si>
  <si>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</si>
  <si>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</si>
  <si>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</si>
  <si>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</si>
  <si>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</si>
  <si>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</si>
  <si>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</si>
  <si>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</si>
  <si>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</si>
  <si>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</si>
  <si>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</si>
  <si>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</si>
  <si>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</si>
  <si>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</si>
  <si>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</si>
  <si>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</si>
  <si>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</si>
  <si>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</si>
  <si>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</si>
  <si>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</si>
  <si>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</si>
  <si>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</si>
  <si>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</si>
  <si>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</si>
  <si>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</si>
  <si>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</si>
  <si>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</si>
  <si>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</si>
  <si>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</si>
  <si>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</si>
  <si>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</si>
  <si>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</si>
  <si>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</si>
  <si>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</si>
  <si>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</si>
  <si>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</si>
  <si>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</si>
  <si>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</si>
  <si>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</si>
  <si>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</si>
  <si>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</si>
  <si>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</si>
  <si>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</si>
  <si>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</si>
  <si>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</si>
  <si>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</si>
  <si>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</si>
  <si>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</si>
  <si>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</si>
  <si>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</si>
  <si>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</si>
  <si>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</si>
  <si>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</si>
  <si>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</si>
  <si>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</si>
  <si>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</si>
  <si>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</si>
  <si>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</si>
  <si>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</si>
  <si>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</si>
  <si>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</si>
  <si>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</si>
  <si>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</si>
  <si>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</si>
  <si>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</si>
  <si>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</si>
  <si>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</si>
  <si>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</si>
  <si>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</si>
  <si>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</si>
  <si>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</si>
  <si>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</si>
  <si>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</si>
  <si>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</si>
  <si>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</si>
  <si>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</si>
  <si>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</si>
  <si>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</si>
  <si>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</si>
  <si>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</si>
  <si>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</si>
  <si>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</si>
  <si>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</si>
  <si>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</si>
  <si>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</si>
  <si>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</si>
  <si>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</si>
  <si>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</si>
  <si>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</si>
  <si>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</si>
  <si>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</si>
  <si>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</si>
  <si>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</si>
  <si>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</si>
  <si>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</si>
  <si>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</si>
  <si>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</si>
  <si>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</si>
  <si>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</si>
  <si>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</si>
  <si>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</si>
  <si>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</si>
  <si>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</si>
  <si>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</si>
  <si>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</si>
  <si>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</si>
  <si>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</si>
  <si>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</si>
  <si>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</si>
  <si>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</si>
  <si>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</si>
  <si>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</si>
  <si>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</si>
  <si>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</si>
  <si>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</si>
  <si>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</si>
  <si>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</si>
  <si>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</si>
  <si>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</si>
  <si>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</si>
  <si>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</si>
  <si>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</si>
  <si>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</si>
  <si>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</si>
  <si>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</si>
  <si>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</si>
  <si>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</si>
  <si>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</si>
  <si>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</si>
  <si>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</si>
  <si>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</si>
  <si>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</si>
  <si>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</si>
  <si>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</si>
  <si>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</si>
  <si>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</si>
  <si>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</si>
  <si>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</si>
  <si>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</si>
  <si>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</si>
  <si>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</si>
  <si>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</si>
  <si>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</si>
  <si>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</si>
  <si>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</si>
  <si>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</si>
  <si>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</si>
  <si>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</si>
  <si>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</si>
  <si>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</si>
  <si>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</si>
  <si>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</si>
  <si>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</si>
  <si>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</si>
  <si>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</si>
  <si>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</si>
  <si>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</si>
  <si>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</si>
  <si>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</si>
  <si>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</si>
  <si>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</si>
  <si>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</si>
  <si>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</si>
  <si>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</si>
  <si>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</si>
  <si>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</si>
  <si>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</si>
  <si>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</si>
  <si>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</si>
  <si>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</si>
  <si>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</si>
  <si>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</si>
  <si>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</si>
  <si>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</si>
  <si>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</si>
  <si>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</si>
  <si>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</si>
  <si>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</si>
  <si>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</si>
  <si>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</si>
  <si>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</si>
  <si>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</si>
  <si>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</si>
  <si>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</si>
  <si>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</si>
  <si>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</si>
  <si>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</si>
  <si>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</si>
  <si>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</si>
  <si>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</si>
  <si>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</si>
  <si>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</si>
  <si>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</si>
  <si>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</si>
  <si>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</si>
  <si>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</si>
  <si>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</si>
  <si>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</si>
  <si>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</si>
  <si>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</si>
  <si>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</si>
  <si>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</si>
  <si>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</si>
  <si>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</si>
  <si>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</si>
  <si>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</si>
  <si>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</si>
  <si>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</si>
  <si>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</si>
  <si>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</si>
  <si>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</si>
  <si>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</si>
  <si>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</si>
  <si>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</si>
  <si>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</si>
  <si>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</si>
  <si>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</si>
  <si>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</si>
  <si>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</si>
  <si>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</si>
  <si>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</si>
  <si>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</si>
  <si>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</si>
  <si>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</si>
  <si>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</si>
  <si>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</si>
  <si>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</si>
  <si>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</si>
  <si>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</si>
  <si>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</si>
  <si>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</si>
  <si>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</si>
  <si>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</si>
  <si>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</si>
  <si>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</si>
  <si>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</si>
  <si>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</si>
  <si>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</si>
  <si>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</si>
  <si>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</si>
  <si>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</si>
  <si>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</si>
  <si>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</si>
  <si>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</si>
  <si>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</si>
  <si>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</si>
  <si>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</si>
  <si>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</si>
  <si>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</si>
  <si>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</si>
  <si>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</si>
  <si>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</si>
  <si>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</si>
  <si>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</si>
  <si>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</si>
  <si>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</si>
  <si>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</si>
  <si>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</si>
  <si>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</si>
  <si>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</si>
  <si>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</si>
  <si>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</si>
  <si>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</si>
  <si>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</si>
  <si>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</si>
  <si>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</si>
  <si>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</si>
  <si>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</si>
  <si>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</si>
  <si>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</si>
  <si>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</si>
  <si>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</si>
  <si>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</si>
  <si>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</si>
  <si>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</si>
  <si>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</si>
  <si>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</si>
  <si>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</si>
  <si>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</si>
  <si>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</si>
  <si>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</si>
  <si>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</si>
  <si>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</si>
  <si>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</si>
  <si>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</si>
  <si>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</si>
  <si>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</si>
  <si>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</si>
  <si>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</si>
  <si>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</si>
  <si>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</si>
  <si>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</si>
  <si>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</si>
  <si>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</si>
  <si>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</si>
  <si>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</si>
  <si>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</si>
  <si>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</si>
  <si>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</si>
  <si>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</si>
  <si>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</si>
  <si>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</si>
  <si>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</si>
  <si>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</si>
  <si>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</si>
  <si>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</si>
  <si>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</si>
  <si>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</si>
  <si>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</si>
  <si>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</si>
  <si>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</si>
  <si>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</si>
  <si>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</si>
  <si>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</si>
  <si>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</si>
  <si>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</si>
  <si>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</si>
  <si>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</si>
  <si>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</si>
  <si>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</si>
  <si>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</si>
  <si>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</si>
  <si>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</si>
  <si>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</si>
  <si>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</si>
  <si>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</si>
  <si>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</si>
  <si>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</si>
  <si>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</si>
  <si>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</si>
  <si>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</si>
  <si>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</si>
  <si>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</si>
  <si>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</si>
  <si>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</si>
  <si>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</si>
  <si>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</si>
  <si>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</si>
  <si>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</si>
  <si>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</si>
  <si>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</si>
  <si>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</si>
  <si>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</si>
  <si>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</si>
  <si>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</si>
  <si>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</si>
  <si>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</si>
  <si>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</si>
  <si>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</si>
  <si>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</si>
  <si>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</si>
  <si>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</si>
  <si>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</si>
  <si>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</si>
  <si>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</si>
  <si>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</si>
  <si>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</si>
  <si>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</si>
  <si>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</si>
  <si>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</si>
  <si>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</si>
  <si>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</si>
  <si>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</si>
  <si>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</si>
  <si>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</si>
  <si>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</si>
  <si>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</si>
  <si>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</si>
  <si>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</si>
  <si>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</si>
  <si>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</si>
  <si>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</si>
  <si>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</si>
  <si>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</si>
  <si>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</si>
  <si>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</si>
  <si>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</si>
  <si>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</si>
  <si>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</si>
  <si>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</si>
  <si>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</si>
  <si>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</si>
  <si>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</si>
  <si>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</si>
  <si>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</si>
  <si>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</si>
  <si>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</si>
  <si>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</si>
  <si>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</si>
  <si>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</si>
  <si>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</si>
  <si>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</si>
  <si>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</si>
  <si>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</si>
  <si>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</si>
  <si>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</si>
  <si>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</si>
  <si>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</si>
  <si>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</si>
  <si>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</si>
  <si>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</si>
  <si>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</si>
  <si>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</si>
  <si>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</si>
  <si>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</si>
  <si>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</si>
  <si>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</si>
  <si>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</si>
  <si>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</si>
  <si>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</si>
  <si>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</si>
  <si>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</si>
  <si>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</si>
  <si>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</si>
  <si>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</si>
  <si>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</si>
  <si>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</si>
  <si>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</si>
  <si>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</si>
  <si>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</si>
  <si>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</si>
  <si>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</si>
  <si>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</si>
  <si>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</si>
  <si>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</si>
  <si>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</si>
  <si>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</si>
  <si>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</si>
  <si>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</si>
  <si>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</si>
  <si>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</si>
  <si>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</si>
  <si>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</si>
  <si>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</si>
  <si>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</si>
  <si>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</si>
  <si>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</si>
  <si>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</si>
  <si>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</si>
  <si>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</si>
  <si>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</si>
  <si>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</si>
  <si>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</si>
  <si>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</si>
  <si>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</si>
  <si>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</si>
  <si>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</si>
  <si>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</si>
  <si>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</si>
  <si>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</si>
  <si>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</si>
  <si>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</si>
  <si>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</si>
  <si>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</si>
  <si>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</si>
  <si>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</si>
  <si>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</si>
  <si>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</si>
  <si>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</si>
  <si>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</si>
  <si>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</si>
  <si>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</si>
  <si>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</si>
  <si>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</si>
  <si>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</si>
  <si>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</si>
  <si>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</si>
  <si>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</si>
  <si>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</si>
  <si>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</si>
  <si>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</si>
  <si>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</si>
  <si>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</si>
  <si>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</si>
  <si>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</si>
  <si>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</si>
  <si>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</si>
  <si>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</si>
  <si>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</si>
  <si>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</si>
  <si>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</si>
  <si>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</si>
  <si>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</si>
  <si>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</si>
  <si>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</si>
  <si>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</si>
  <si>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</si>
  <si>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</si>
  <si>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</si>
  <si>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</si>
  <si>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</si>
  <si>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</si>
  <si>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</si>
  <si>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</si>
  <si>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</si>
  <si>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</si>
  <si>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</si>
  <si>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</si>
  <si>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</si>
  <si>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</si>
  <si>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</si>
  <si>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</si>
  <si>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</si>
  <si>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</si>
  <si>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</si>
  <si>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</si>
  <si>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</si>
  <si>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</si>
  <si>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</si>
  <si>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</si>
  <si>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</si>
  <si>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</si>
  <si>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</si>
  <si>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</si>
  <si>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</si>
  <si>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</si>
  <si>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</si>
  <si>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</si>
  <si>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</si>
  <si>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</si>
  <si>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</si>
  <si>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</si>
  <si>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</si>
  <si>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</si>
  <si>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</si>
  <si>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</si>
  <si>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</si>
  <si>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</si>
  <si>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</si>
  <si>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</si>
  <si>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</si>
  <si>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</si>
  <si>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</si>
  <si>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</si>
  <si>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</si>
  <si>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</si>
  <si>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</si>
  <si>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</si>
  <si>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</si>
  <si>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</si>
  <si>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</si>
  <si>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</si>
  <si>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</si>
  <si>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</si>
  <si>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</si>
  <si>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</si>
  <si>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</si>
  <si>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</si>
  <si>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</si>
  <si>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</si>
  <si>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</si>
  <si>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</si>
  <si>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</si>
  <si>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</si>
  <si>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</si>
  <si>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</si>
  <si>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</si>
  <si>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</si>
  <si>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</si>
  <si>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</si>
  <si>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</si>
  <si>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</si>
  <si>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</si>
  <si>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</si>
  <si>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</si>
  <si>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</si>
  <si>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</si>
  <si>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</si>
  <si>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</si>
  <si>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</si>
  <si>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</si>
  <si>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</si>
  <si>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</si>
  <si>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</si>
  <si>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</si>
  <si>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</si>
  <si>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</si>
  <si>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</si>
  <si>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</si>
  <si>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</si>
  <si>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</si>
  <si>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</si>
  <si>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</si>
  <si>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</si>
  <si>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</si>
  <si>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</si>
  <si>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</si>
  <si>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</si>
  <si>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</si>
  <si>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</si>
  <si>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</si>
  <si>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</si>
  <si>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</si>
  <si>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</si>
  <si>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</si>
  <si>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</si>
  <si>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</si>
  <si>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</si>
  <si>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</si>
  <si>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</si>
  <si>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</si>
  <si>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</si>
  <si>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</si>
  <si>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</si>
  <si>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</si>
  <si>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</si>
  <si>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</si>
  <si>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</si>
  <si>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</si>
  <si>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</si>
  <si>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</si>
  <si>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</si>
  <si>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</si>
  <si>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</si>
  <si>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</si>
  <si>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</si>
  <si>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</si>
  <si>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</si>
  <si>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</si>
  <si>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</si>
  <si>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</si>
  <si>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</si>
  <si>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</si>
  <si>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</si>
  <si>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</si>
  <si>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</si>
  <si>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</si>
  <si>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</si>
  <si>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</si>
  <si>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</si>
  <si>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</si>
  <si>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</si>
  <si>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</si>
  <si>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</si>
  <si>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</si>
  <si>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</si>
  <si>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</si>
  <si>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</si>
  <si>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</si>
  <si>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</si>
  <si>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</si>
  <si>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</si>
  <si>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</si>
  <si>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</si>
  <si>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</si>
  <si>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</si>
  <si>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</si>
  <si>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</si>
  <si>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</si>
  <si>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</si>
  <si>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</si>
  <si>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</si>
  <si>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</si>
  <si>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</si>
  <si>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</si>
  <si>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</si>
  <si>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</si>
  <si>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</si>
  <si>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</si>
  <si>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</si>
  <si>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</si>
  <si>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</si>
  <si>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</si>
  <si>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</si>
  <si>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</si>
  <si>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</si>
  <si>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</si>
  <si>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</si>
  <si>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</si>
  <si>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</si>
  <si>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</si>
  <si>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</si>
  <si>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</si>
  <si>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</si>
  <si>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</si>
  <si>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</si>
  <si>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</si>
  <si>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</si>
  <si>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</si>
  <si>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</si>
  <si>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</si>
  <si>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</si>
  <si>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</si>
  <si>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</si>
  <si>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</si>
  <si>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</si>
  <si>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</si>
  <si>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</si>
  <si>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</si>
  <si>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</si>
  <si>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</si>
  <si>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</si>
  <si>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</si>
  <si>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</si>
  <si>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</si>
  <si>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</si>
  <si>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</si>
  <si>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</si>
  <si>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</si>
  <si>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</si>
  <si>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</si>
  <si>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</si>
  <si>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</si>
  <si>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</si>
  <si>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</si>
  <si>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</si>
  <si>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</si>
  <si>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</si>
  <si>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</si>
  <si>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</si>
  <si>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</si>
  <si>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</si>
  <si>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</si>
  <si>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</si>
  <si>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</si>
  <si>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</si>
  <si>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</si>
  <si>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</si>
  <si>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</si>
  <si>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</si>
  <si>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</si>
  <si>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</si>
  <si>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</si>
  <si>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</si>
  <si>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</si>
  <si>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</si>
  <si>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</si>
  <si>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</si>
  <si>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</si>
  <si>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</si>
  <si>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</si>
  <si>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</si>
  <si>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</si>
  <si>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</si>
  <si>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</si>
  <si>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</si>
  <si>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</si>
  <si>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</si>
  <si>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</si>
  <si>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</si>
  <si>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</si>
  <si>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</si>
  <si>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</si>
  <si>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</si>
  <si>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</si>
  <si>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</si>
  <si>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</si>
  <si>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</si>
  <si>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</si>
  <si>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</si>
  <si>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</si>
  <si>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</si>
  <si>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</si>
  <si>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</si>
  <si>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</si>
  <si>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</si>
  <si>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</si>
  <si>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</si>
  <si>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</si>
  <si>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</si>
  <si>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</si>
  <si>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</si>
  <si>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</si>
  <si>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</si>
  <si>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</si>
  <si>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</si>
  <si>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</si>
  <si>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</si>
  <si>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</si>
  <si>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</si>
  <si>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</si>
  <si>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</si>
  <si>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</si>
  <si>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</si>
  <si>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</si>
  <si>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</si>
  <si>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</si>
  <si>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</si>
  <si>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</si>
  <si>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</si>
  <si>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</si>
  <si>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</si>
  <si>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</si>
  <si>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</si>
  <si>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</si>
  <si>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</si>
  <si>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</si>
  <si>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</si>
  <si>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</si>
  <si>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</si>
  <si>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</si>
  <si>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</si>
  <si>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</si>
  <si>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</si>
  <si>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</si>
  <si>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</si>
  <si>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</si>
  <si>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</si>
  <si>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</si>
  <si>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</si>
  <si>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</si>
  <si>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</si>
  <si>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</si>
  <si>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</si>
  <si>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</si>
  <si>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</si>
  <si>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</si>
  <si>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</si>
  <si>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</si>
  <si>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</si>
  <si>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</si>
  <si>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</si>
  <si>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</si>
  <si>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</si>
  <si>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</si>
  <si>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</si>
  <si>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</si>
  <si>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</si>
  <si>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</si>
  <si>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</si>
  <si>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</si>
  <si>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</si>
  <si>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</si>
  <si>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</si>
  <si>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</si>
  <si>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</si>
  <si>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</si>
  <si>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</si>
  <si>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</si>
  <si>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</si>
  <si>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</si>
  <si>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</si>
  <si>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</si>
  <si>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</si>
  <si>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</si>
  <si>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</si>
  <si>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</si>
  <si>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</si>
  <si>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</si>
  <si>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</si>
  <si>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</si>
  <si>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</si>
  <si>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</si>
  <si>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</si>
  <si>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</si>
  <si>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</si>
  <si>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</si>
  <si>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</si>
  <si>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</si>
  <si>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</si>
  <si>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</si>
  <si>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</si>
  <si>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</si>
  <si>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</si>
  <si>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</si>
  <si>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</si>
  <si>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</si>
  <si>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</si>
  <si>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</si>
  <si>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</si>
  <si>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</si>
  <si>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</si>
  <si>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</si>
  <si>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</si>
  <si>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</si>
  <si>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</si>
  <si>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</si>
  <si>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</si>
  <si>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</si>
  <si>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</si>
  <si>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</si>
  <si>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</si>
  <si>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</si>
  <si>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</si>
  <si>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</si>
  <si>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</si>
  <si>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</si>
  <si>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</si>
  <si>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</si>
  <si>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</si>
  <si>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</si>
  <si>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</si>
  <si>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</si>
  <si>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</si>
  <si>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</si>
  <si>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</si>
  <si>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</si>
  <si>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</si>
  <si>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</si>
  <si>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</si>
  <si>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</si>
  <si>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</si>
  <si>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</si>
  <si>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</si>
  <si>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</si>
  <si>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</si>
  <si>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</si>
  <si>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</si>
  <si>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</si>
  <si>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</si>
  <si>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</si>
  <si>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</si>
  <si>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</si>
  <si>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</si>
  <si>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</si>
  <si>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</si>
  <si>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</si>
  <si>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</si>
  <si>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</si>
  <si>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</si>
  <si>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</si>
  <si>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</si>
  <si>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</si>
  <si>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</si>
  <si>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</si>
  <si>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</si>
  <si>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</si>
  <si>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</si>
  <si>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</si>
  <si>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</si>
  <si>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</si>
  <si>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</si>
  <si>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</si>
  <si>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</si>
  <si>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</si>
  <si>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</si>
  <si>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</si>
  <si>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</si>
  <si>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</si>
  <si>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</si>
  <si>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</si>
  <si>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</si>
  <si>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</si>
  <si>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</si>
  <si>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</si>
  <si>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</si>
  <si>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</si>
  <si>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</si>
  <si>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</si>
  <si>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</si>
  <si>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</si>
  <si>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</si>
  <si>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</si>
  <si>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</si>
  <si>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</si>
  <si>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</si>
  <si>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</si>
  <si>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</si>
  <si>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</si>
  <si>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</si>
  <si>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</si>
  <si>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</si>
  <si>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</si>
  <si>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</si>
  <si>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</si>
  <si>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</si>
  <si>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</si>
  <si>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</si>
  <si>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</si>
  <si>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</si>
  <si>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</si>
  <si>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</si>
  <si>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</si>
  <si>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</si>
  <si>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</si>
  <si>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</si>
  <si>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</si>
  <si>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</si>
  <si>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</si>
  <si>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</si>
  <si>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</si>
  <si>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</si>
  <si>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</si>
  <si>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</si>
  <si>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</si>
  <si>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</si>
  <si>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</si>
  <si>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</si>
  <si>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</si>
  <si>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</si>
  <si>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</si>
  <si>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</si>
  <si>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</si>
  <si>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</si>
  <si>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</si>
  <si>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</si>
  <si>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</si>
  <si>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</si>
  <si>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</si>
  <si>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</si>
  <si>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</si>
  <si>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</si>
  <si>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</si>
  <si>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</si>
  <si>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</si>
  <si>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</si>
  <si>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</si>
  <si>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</si>
  <si>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</si>
  <si>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</si>
  <si>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</si>
  <si>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</si>
  <si>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</si>
  <si>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</si>
  <si>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</si>
  <si>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</si>
  <si>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</si>
  <si>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</si>
  <si>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</si>
  <si>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</si>
  <si>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</si>
  <si>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</si>
  <si>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</si>
  <si>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</si>
  <si>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</si>
  <si>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</si>
  <si>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</si>
  <si>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</si>
  <si>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</si>
  <si>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</si>
  <si>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</si>
  <si>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</si>
  <si>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</si>
  <si>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</si>
  <si>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</si>
  <si>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</si>
  <si>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</si>
  <si>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</si>
  <si>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</si>
  <si>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</si>
  <si>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</si>
  <si>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</si>
  <si>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</si>
  <si>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</si>
  <si>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</si>
  <si>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</si>
  <si>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</si>
  <si>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</si>
  <si>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</si>
  <si>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</si>
  <si>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</si>
  <si>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</si>
  <si>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</si>
  <si>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</si>
  <si>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</si>
  <si>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</si>
  <si>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</si>
  <si>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</si>
  <si>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</si>
  <si>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</si>
  <si>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</si>
  <si>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</si>
  <si>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</si>
  <si>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</si>
  <si>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</si>
  <si>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</si>
  <si>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</si>
  <si>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</si>
  <si>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</si>
  <si>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</si>
  <si>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</si>
  <si>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</si>
  <si>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</si>
  <si>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</si>
  <si>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</si>
  <si>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</si>
  <si>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</si>
  <si>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</si>
  <si>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</si>
  <si>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</si>
  <si>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</si>
  <si>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</si>
  <si>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</si>
  <si>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</si>
  <si>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</si>
  <si>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</si>
  <si>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</si>
  <si>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</si>
  <si>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</si>
  <si>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</si>
  <si>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</si>
  <si>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</si>
  <si>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</si>
  <si>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</si>
  <si>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</si>
  <si>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</si>
  <si>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</si>
  <si>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</si>
  <si>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</si>
  <si>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</si>
  <si>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</si>
  <si>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</si>
  <si>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</si>
  <si>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</si>
  <si>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</si>
  <si>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</si>
  <si>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</si>
  <si>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</si>
  <si>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</si>
  <si>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</si>
  <si>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</si>
  <si>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</si>
  <si>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</si>
  <si>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</si>
  <si>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</si>
  <si>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</si>
  <si>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</si>
  <si>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</si>
  <si>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</si>
  <si>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</si>
  <si>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</si>
  <si>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</si>
  <si>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</si>
  <si>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</si>
  <si>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</si>
  <si>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</si>
  <si>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</si>
  <si>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</si>
  <si>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</si>
  <si>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</si>
  <si>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</si>
  <si>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</si>
  <si>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</si>
  <si>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</si>
  <si>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</si>
  <si>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</si>
  <si>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</si>
  <si>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</si>
  <si>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</si>
  <si>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</si>
  <si>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</si>
  <si>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</si>
  <si>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</si>
  <si>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</si>
  <si>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</si>
  <si>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</si>
  <si>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</si>
  <si>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</si>
  <si>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</si>
  <si>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</si>
  <si>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</si>
  <si>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</si>
  <si>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</si>
  <si>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</si>
  <si>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</si>
  <si>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</si>
  <si>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</si>
  <si>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</si>
  <si>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</si>
  <si>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</si>
  <si>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</si>
  <si>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</si>
  <si>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</si>
  <si>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</si>
  <si>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</si>
  <si>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</si>
  <si>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</si>
  <si>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</si>
  <si>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</si>
  <si>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</si>
  <si>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</si>
  <si>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</si>
  <si>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</si>
  <si>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</si>
  <si>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</si>
  <si>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</si>
  <si>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</si>
  <si>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</si>
  <si>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</si>
  <si>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</si>
  <si>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</si>
  <si>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</si>
  <si>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</si>
  <si>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</si>
  <si>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</si>
  <si>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</si>
  <si>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</si>
  <si>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</si>
  <si>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</si>
  <si>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</si>
  <si>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</si>
  <si>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</si>
  <si>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</si>
  <si>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</si>
  <si>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</si>
  <si>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</si>
  <si>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</si>
  <si>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</si>
  <si>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</si>
  <si>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</si>
  <si>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</si>
  <si>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</si>
  <si>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</si>
  <si>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</si>
  <si>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</si>
  <si>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</si>
  <si>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</si>
  <si>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</si>
  <si>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</si>
  <si>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</si>
  <si>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</si>
  <si>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</si>
  <si>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</si>
  <si>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</si>
  <si>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</si>
  <si>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</si>
  <si>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</si>
  <si>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</si>
  <si>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</si>
  <si>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</si>
  <si>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</si>
  <si>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</si>
  <si>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</si>
  <si>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</si>
  <si>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</si>
  <si>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</si>
  <si>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</si>
  <si>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</si>
  <si>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</si>
  <si>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</si>
  <si>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</si>
  <si>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</si>
  <si>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</si>
  <si>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</si>
  <si>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</si>
  <si>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</si>
  <si>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</si>
  <si>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</si>
  <si>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</si>
  <si>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</si>
  <si>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</si>
  <si>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</si>
  <si>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</si>
  <si>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</si>
  <si>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</si>
  <si>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</si>
  <si>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</si>
  <si>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</si>
  <si>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</si>
  <si>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</si>
  <si>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</si>
  <si>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</si>
  <si>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</si>
  <si>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</si>
  <si>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</si>
  <si>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</si>
  <si>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</si>
  <si>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</si>
  <si>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</si>
  <si>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</si>
  <si>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</si>
  <si>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</si>
  <si>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</si>
  <si>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</si>
  <si>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</si>
  <si>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</si>
  <si>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</si>
  <si>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</si>
  <si>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</si>
  <si>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</si>
  <si>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</si>
  <si>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</si>
  <si>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</si>
  <si>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</si>
  <si>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</si>
  <si>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</si>
  <si>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</si>
  <si>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</si>
  <si>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</si>
  <si>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</si>
  <si>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</si>
  <si>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</si>
  <si>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</si>
  <si>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</si>
  <si>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</si>
  <si>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</si>
  <si>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</si>
  <si>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</si>
  <si>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</si>
  <si>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</si>
  <si>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</si>
  <si>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</si>
  <si>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</si>
  <si>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</si>
  <si>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</si>
  <si>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</si>
  <si>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</si>
  <si>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</si>
  <si>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</si>
  <si>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</si>
  <si>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</si>
  <si>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</si>
  <si>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</si>
  <si>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</si>
  <si>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</si>
  <si>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</si>
  <si>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</si>
  <si>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</si>
  <si>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</si>
  <si>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</si>
  <si>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</si>
  <si>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</si>
  <si>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</si>
  <si>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</si>
  <si>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</si>
  <si>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</si>
  <si>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</si>
  <si>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</si>
  <si>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</si>
  <si>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</si>
  <si>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</si>
  <si>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</si>
  <si>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</si>
  <si>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</si>
  <si>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</si>
  <si>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</si>
  <si>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</si>
  <si>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</si>
  <si>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</si>
  <si>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</si>
  <si>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</si>
  <si>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</si>
  <si>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</si>
  <si>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</si>
  <si>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</si>
  <si>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</si>
  <si>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</si>
  <si>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</si>
  <si>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</si>
  <si>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</si>
  <si>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</si>
  <si>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</si>
  <si>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</si>
  <si>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</si>
  <si>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</si>
  <si>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</si>
  <si>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</si>
  <si>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</si>
  <si>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</si>
  <si>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</si>
  <si>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</si>
  <si>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</si>
  <si>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</si>
  <si>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</si>
  <si>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</si>
  <si>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</si>
  <si>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</si>
  <si>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</si>
  <si>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</si>
  <si>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</si>
  <si>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</si>
  <si>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</si>
  <si>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</si>
  <si>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</si>
  <si>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</si>
  <si>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</si>
  <si>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</si>
  <si>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</si>
  <si>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</si>
  <si>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</si>
  <si>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</si>
  <si>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</si>
  <si>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</si>
  <si>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</si>
  <si>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</si>
  <si>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</si>
  <si>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</si>
  <si>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</si>
  <si>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</si>
  <si>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</si>
  <si>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</si>
  <si>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</si>
  <si>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</si>
  <si>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</si>
  <si>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</si>
  <si>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</si>
  <si>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</si>
  <si>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</si>
  <si>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</si>
  <si>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</si>
  <si>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</si>
  <si>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</si>
  <si>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</si>
  <si>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</si>
  <si>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</si>
  <si>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</si>
  <si>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</si>
  <si>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</si>
  <si>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</si>
  <si>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</si>
  <si>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</si>
  <si>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</si>
  <si>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</si>
  <si>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</si>
  <si>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</si>
  <si>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</si>
  <si>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</si>
  <si>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</si>
  <si>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</si>
  <si>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</si>
  <si>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</si>
  <si>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</si>
  <si>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</si>
  <si>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</si>
  <si>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</si>
  <si>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</si>
  <si>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</si>
  <si>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</si>
  <si>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</si>
  <si>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</si>
  <si>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</si>
  <si>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</si>
  <si>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</si>
  <si>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</si>
  <si>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</si>
  <si>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</si>
  <si>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</si>
  <si>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</si>
  <si>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</si>
  <si>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</si>
  <si>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</si>
  <si>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</si>
  <si>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</si>
  <si>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</si>
  <si>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</si>
  <si>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</si>
  <si>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</si>
  <si>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</si>
  <si>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</si>
  <si>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</si>
  <si>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</si>
  <si>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</si>
  <si>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</si>
  <si>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</si>
  <si>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</si>
  <si>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</si>
  <si>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</si>
  <si>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</si>
  <si>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</si>
  <si>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</si>
  <si>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</si>
  <si>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</si>
  <si>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</si>
  <si>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</si>
  <si>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</si>
  <si>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</si>
  <si>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</si>
  <si>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</si>
  <si>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</si>
  <si>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</si>
  <si>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</si>
  <si>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</si>
  <si>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</si>
  <si>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</si>
  <si>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</si>
  <si>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</si>
  <si>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</si>
  <si>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</si>
  <si>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</si>
  <si>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</si>
  <si>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</si>
  <si>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</si>
  <si>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</si>
  <si>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</si>
  <si>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</si>
  <si>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</si>
  <si>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</si>
  <si>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</si>
  <si>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</si>
  <si>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</si>
  <si>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</si>
  <si>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</si>
  <si>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</si>
  <si>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</si>
  <si>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</si>
  <si>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</si>
  <si>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</si>
  <si>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</si>
  <si>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</si>
  <si>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</si>
  <si>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</si>
  <si>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</si>
  <si>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</si>
  <si>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</si>
  <si>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</si>
  <si>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</si>
  <si>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</si>
  <si>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</si>
  <si>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</si>
  <si>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</si>
  <si>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</si>
  <si>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</si>
  <si>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</si>
  <si>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</si>
  <si>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</si>
  <si>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</si>
  <si>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</si>
  <si>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</si>
  <si>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</si>
  <si>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</si>
  <si>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</si>
  <si>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</si>
  <si>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</si>
  <si>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</si>
  <si>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</si>
  <si>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</si>
  <si>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</si>
  <si>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</si>
  <si>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</si>
  <si>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</si>
  <si>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</si>
  <si>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</si>
  <si>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</si>
  <si>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</si>
  <si>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</si>
  <si>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</si>
  <si>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</si>
  <si>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</si>
  <si>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</si>
  <si>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</si>
  <si>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</si>
  <si>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</si>
  <si>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</si>
  <si>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</si>
  <si>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</si>
  <si>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</si>
  <si>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</si>
  <si>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</si>
  <si>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</si>
  <si>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</si>
  <si>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</si>
  <si>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</si>
  <si>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</si>
  <si>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</si>
  <si>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</si>
  <si>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</si>
  <si>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</si>
  <si>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</si>
  <si>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</si>
  <si>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</si>
  <si>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</si>
  <si>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</si>
  <si>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</si>
  <si>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</si>
  <si>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</si>
  <si>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</si>
  <si>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</si>
  <si>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</si>
  <si>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</si>
  <si>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</si>
  <si>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</si>
  <si>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</si>
  <si>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</si>
  <si>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</si>
  <si>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</si>
  <si>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</si>
  <si>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</si>
  <si>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</si>
  <si>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</si>
  <si>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</si>
  <si>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</si>
  <si>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</si>
  <si>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</si>
  <si>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</si>
  <si>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</si>
  <si>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</si>
  <si>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</si>
  <si>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</si>
  <si>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</si>
  <si>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</si>
  <si>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</si>
  <si>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</si>
  <si>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</si>
  <si>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</si>
  <si>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</si>
  <si>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</si>
  <si>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</si>
  <si>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</si>
  <si>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</si>
  <si>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</si>
  <si>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</si>
  <si>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</si>
  <si>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</si>
  <si>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</si>
  <si>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</si>
  <si>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</si>
  <si>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</si>
  <si>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</si>
  <si>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</si>
  <si>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</si>
  <si>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</si>
  <si>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</si>
  <si>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</si>
  <si>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</si>
  <si>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</si>
  <si>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</si>
  <si>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</si>
  <si>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</si>
  <si>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</si>
  <si>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</si>
  <si>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</si>
  <si>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</si>
  <si>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</si>
  <si>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</si>
  <si>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</si>
  <si>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</si>
  <si>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</si>
  <si>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</si>
  <si>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</si>
  <si>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</si>
  <si>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</si>
  <si>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</si>
  <si>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</si>
  <si>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</si>
  <si>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</si>
  <si>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</si>
  <si>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</si>
  <si>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</si>
  <si>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</si>
  <si>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</si>
  <si>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</si>
  <si>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</si>
  <si>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</si>
  <si>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</si>
  <si>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</si>
  <si>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</si>
  <si>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</si>
  <si>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</si>
  <si>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</si>
  <si>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</si>
  <si>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</si>
  <si>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</si>
  <si>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</si>
  <si>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</si>
  <si>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</si>
  <si>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</si>
  <si>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</si>
  <si>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</si>
  <si>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</si>
  <si>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</si>
  <si>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</si>
  <si>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</si>
  <si>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</si>
  <si>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</si>
  <si>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</si>
  <si>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</si>
  <si>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</si>
  <si>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</si>
  <si>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</si>
  <si>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</si>
  <si>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</si>
  <si>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</si>
  <si>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</si>
  <si>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</si>
  <si>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</si>
  <si>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</si>
  <si>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</si>
  <si>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</si>
  <si>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</si>
  <si>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</si>
  <si>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</si>
  <si>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</si>
  <si>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</si>
  <si>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</si>
  <si>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</si>
  <si>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</si>
  <si>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</si>
  <si>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</si>
  <si>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</si>
  <si>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</si>
  <si>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</si>
  <si>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</si>
  <si>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</si>
  <si>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</si>
  <si>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</si>
  <si>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</si>
  <si>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</si>
  <si>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</si>
  <si>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</si>
  <si>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</si>
  <si>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</si>
  <si>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</si>
  <si>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</si>
  <si>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</si>
  <si>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</si>
  <si>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</si>
  <si>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</si>
  <si>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</si>
  <si>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</si>
  <si>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</si>
  <si>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</si>
  <si>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</si>
  <si>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</si>
  <si>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</si>
  <si>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</si>
  <si>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</si>
  <si>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</si>
  <si>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</si>
  <si>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</si>
  <si>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</si>
  <si>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</si>
  <si>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</si>
  <si>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</si>
  <si>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</si>
  <si>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</si>
  <si>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</si>
  <si>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</si>
  <si>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</si>
  <si>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</si>
  <si>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</si>
  <si>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</si>
  <si>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</si>
  <si>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</si>
  <si>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</si>
  <si>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</si>
  <si>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</si>
  <si>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</si>
  <si>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</si>
  <si>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</si>
  <si>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</si>
  <si>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</si>
  <si>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</si>
  <si>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</si>
  <si>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</si>
  <si>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</si>
  <si>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</si>
  <si>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</si>
  <si>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</si>
  <si>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</si>
  <si>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</si>
  <si>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</si>
  <si>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</si>
  <si>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</si>
  <si>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</si>
  <si>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</si>
  <si>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</si>
  <si>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</si>
  <si>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</si>
  <si>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</si>
  <si>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</si>
  <si>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</si>
  <si>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</si>
  <si>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</si>
  <si>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</si>
  <si>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</si>
  <si>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</si>
  <si>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</si>
  <si>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</si>
  <si>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</si>
  <si>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</si>
  <si>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</si>
  <si>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</si>
  <si>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</si>
  <si>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</si>
  <si>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</si>
  <si>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</si>
  <si>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</si>
  <si>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</si>
  <si>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</si>
  <si>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</si>
  <si>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</si>
  <si>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</si>
  <si>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</si>
  <si>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</si>
  <si>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</si>
  <si>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</si>
  <si>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</si>
  <si>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</si>
  <si>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</si>
  <si>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</si>
  <si>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</si>
  <si>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</si>
  <si>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</si>
  <si>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</si>
  <si>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</si>
  <si>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</si>
  <si>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</si>
  <si>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</si>
  <si>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</si>
  <si>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</si>
  <si>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</si>
  <si>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</si>
  <si>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</si>
  <si>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</si>
  <si>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</si>
  <si>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</si>
  <si>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</si>
  <si>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</si>
  <si>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</si>
  <si>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</si>
  <si>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</si>
  <si>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</si>
  <si>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</si>
  <si>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</si>
  <si>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</si>
  <si>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</si>
  <si>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</si>
  <si>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</si>
  <si>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</si>
  <si>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</si>
  <si>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</si>
  <si>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</si>
  <si>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</si>
  <si>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</si>
  <si>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</si>
  <si>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</si>
  <si>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</si>
  <si>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</si>
  <si>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</si>
  <si>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</si>
  <si>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</si>
  <si>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</si>
  <si>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</si>
  <si>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</si>
  <si>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</si>
  <si>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</si>
  <si>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</si>
  <si>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</si>
  <si>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</si>
  <si>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</si>
  <si>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</si>
  <si>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</si>
  <si>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</si>
  <si>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</si>
  <si>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</si>
  <si>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</si>
  <si>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</si>
  <si>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</si>
  <si>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</si>
  <si>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</si>
  <si>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</si>
  <si>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</si>
  <si>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</si>
  <si>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</si>
  <si>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</si>
  <si>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</si>
  <si>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</si>
  <si>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</si>
  <si>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</si>
  <si>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</si>
  <si>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</si>
  <si>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</si>
  <si>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</si>
  <si>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</si>
  <si>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</si>
  <si>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</si>
  <si>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</si>
  <si>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</si>
  <si>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</si>
  <si>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</si>
  <si>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</si>
  <si>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</si>
  <si>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</si>
  <si>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</si>
  <si>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</si>
  <si>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</si>
  <si>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</si>
  <si>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</si>
  <si>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</si>
  <si>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</si>
  <si>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</si>
  <si>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</si>
  <si>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</si>
  <si>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</si>
  <si>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</si>
  <si>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</si>
  <si>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</si>
  <si>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</si>
  <si>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</si>
  <si>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</si>
  <si>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</si>
  <si>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</si>
  <si>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</si>
  <si>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</si>
  <si>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</si>
  <si>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</si>
  <si>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</si>
  <si>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</si>
  <si>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</si>
  <si>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</si>
  <si>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</si>
  <si>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</si>
  <si>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</si>
  <si>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</si>
  <si>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</si>
  <si>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</si>
  <si>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</si>
  <si>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</si>
  <si>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</si>
  <si>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</si>
  <si>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</si>
  <si>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</si>
  <si>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</si>
  <si>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</si>
  <si>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</si>
  <si>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</si>
  <si>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</si>
  <si>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</si>
  <si>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</si>
  <si>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</si>
  <si>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</si>
  <si>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</si>
  <si>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</si>
  <si>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</si>
  <si>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</si>
  <si>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</si>
  <si>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</si>
  <si>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</si>
  <si>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</si>
  <si>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</si>
  <si>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</si>
  <si>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</si>
  <si>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</si>
  <si>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</si>
  <si>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</si>
  <si>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</si>
  <si>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</si>
  <si>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</si>
  <si>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</si>
  <si>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</si>
  <si>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</si>
  <si>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</si>
  <si>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</si>
  <si>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</si>
  <si>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</si>
  <si>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</si>
  <si>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</si>
  <si>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</si>
  <si>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</si>
  <si>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</si>
  <si>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</si>
  <si>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</si>
  <si>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</si>
  <si>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</si>
  <si>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</si>
  <si>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</si>
  <si>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</si>
  <si>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</si>
  <si>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</si>
  <si>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</si>
  <si>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</si>
  <si>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</si>
  <si>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</si>
  <si>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</si>
  <si>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</si>
  <si>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</si>
  <si>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</si>
  <si>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</si>
  <si>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</si>
  <si>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</si>
  <si>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</si>
  <si>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</si>
  <si>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</si>
  <si>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</si>
  <si>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</si>
  <si>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</si>
  <si>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</si>
  <si>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</si>
  <si>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</si>
  <si>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</si>
  <si>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</si>
  <si>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</si>
  <si>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</si>
  <si>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</si>
  <si>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</si>
  <si>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</si>
  <si>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</si>
  <si>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</si>
  <si>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</si>
  <si>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</si>
  <si>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</si>
  <si>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</si>
  <si>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</si>
  <si>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</si>
  <si>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</si>
  <si>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</si>
  <si>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</si>
  <si>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</si>
  <si>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</si>
  <si>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</si>
  <si>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</si>
  <si>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</si>
  <si>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</si>
  <si>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</si>
  <si>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</si>
  <si>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</si>
  <si>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</si>
  <si>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</si>
  <si>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</si>
  <si>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</si>
  <si>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</si>
  <si>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</si>
  <si>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</si>
  <si>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</si>
  <si>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</si>
  <si>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</si>
  <si>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</si>
  <si>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</si>
  <si>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</si>
  <si>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</si>
  <si>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</si>
  <si>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</si>
  <si>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</si>
  <si>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</si>
  <si>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</si>
  <si>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</si>
  <si>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</si>
  <si>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</si>
  <si>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</si>
  <si>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</si>
  <si>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</si>
  <si>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</si>
  <si>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</si>
  <si>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</si>
  <si>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</si>
  <si>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</si>
  <si>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</si>
  <si>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</si>
  <si>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</si>
  <si>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</si>
  <si>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</si>
  <si>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</si>
  <si>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</si>
  <si>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</si>
  <si>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</si>
  <si>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</si>
  <si>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</si>
  <si>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</si>
  <si>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</si>
  <si>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</si>
  <si>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</si>
  <si>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</si>
  <si>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</si>
  <si>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</si>
  <si>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</si>
  <si>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</si>
  <si>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</si>
  <si>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</si>
  <si>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</si>
  <si>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</si>
  <si>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</si>
  <si>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</si>
  <si>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</si>
  <si>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</si>
  <si>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</si>
  <si>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</si>
  <si>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</si>
  <si>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</si>
  <si>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</si>
  <si>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</si>
  <si>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</si>
  <si>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</si>
  <si>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</si>
  <si>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</si>
  <si>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</si>
  <si>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</si>
  <si>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</si>
  <si>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</si>
  <si>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</si>
  <si>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</si>
  <si>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</si>
  <si>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</si>
  <si>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</si>
  <si>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</si>
  <si>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</si>
  <si>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</si>
  <si>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</si>
  <si>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</si>
  <si>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</si>
  <si>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</si>
  <si>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</si>
  <si>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</si>
  <si>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</si>
  <si>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</si>
  <si>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</si>
  <si>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</si>
  <si>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</si>
  <si>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</si>
  <si>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</si>
  <si>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</si>
  <si>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</si>
  <si>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</si>
  <si>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</si>
  <si>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</si>
  <si>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</si>
  <si>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</si>
  <si>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</si>
  <si>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</si>
  <si>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</si>
  <si>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</si>
  <si>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</si>
  <si>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</si>
  <si>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</si>
  <si>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</si>
  <si>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</si>
  <si>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</si>
  <si>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</si>
  <si>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</si>
  <si>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</si>
  <si>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</si>
  <si>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</si>
  <si>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</si>
  <si>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</si>
  <si>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</si>
  <si>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</si>
  <si>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</si>
  <si>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</si>
  <si>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</si>
  <si>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</si>
  <si>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</si>
  <si>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</si>
  <si>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</si>
  <si>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</si>
  <si>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</si>
  <si>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</si>
  <si>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</si>
  <si>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</si>
  <si>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</si>
  <si>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</si>
  <si>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</si>
  <si>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</si>
  <si>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</si>
  <si>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</si>
  <si>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</si>
  <si>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</si>
  <si>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</si>
  <si>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</si>
  <si>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</si>
  <si>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</si>
  <si>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</si>
  <si>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</si>
  <si>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</si>
  <si>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</si>
  <si>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</si>
  <si>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</si>
  <si>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</si>
  <si>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</si>
  <si>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</si>
  <si>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</si>
  <si>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</si>
  <si>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</si>
  <si>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</si>
  <si>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</si>
  <si>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</si>
  <si>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</si>
  <si>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</si>
  <si>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</si>
  <si>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</si>
  <si>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</si>
  <si>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</si>
  <si>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</si>
  <si>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</si>
  <si>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</si>
  <si>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</si>
  <si>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</si>
  <si>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</si>
  <si>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</si>
  <si>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</si>
  <si>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</si>
  <si>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</si>
  <si>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</si>
  <si>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</si>
  <si>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</si>
  <si>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</si>
  <si>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</si>
  <si>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</si>
  <si>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</si>
  <si>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</si>
  <si>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</si>
  <si>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</si>
  <si>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</si>
  <si>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</si>
  <si>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</si>
  <si>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</si>
  <si>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</si>
  <si>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</si>
  <si>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</si>
  <si>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</si>
  <si>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</si>
  <si>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</si>
  <si>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</si>
  <si>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</si>
  <si>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</si>
  <si>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</si>
  <si>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</si>
  <si>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</si>
  <si>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</si>
  <si>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</si>
  <si>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</si>
  <si>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</si>
  <si>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</si>
  <si>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</si>
  <si>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</si>
  <si>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</si>
  <si>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</si>
  <si>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</si>
  <si>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</si>
  <si>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</si>
  <si>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</si>
  <si>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</si>
  <si>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</si>
  <si>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</si>
  <si>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</si>
  <si>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</si>
  <si>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</si>
  <si>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</si>
  <si>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</si>
  <si>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</si>
  <si>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</si>
  <si>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</si>
  <si>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</si>
  <si>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</si>
  <si>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</si>
  <si>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</si>
  <si>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</si>
  <si>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</si>
  <si>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</si>
  <si>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</si>
  <si>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</si>
  <si>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</si>
  <si>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</si>
  <si>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</si>
  <si>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</si>
  <si>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</si>
  <si>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</si>
  <si>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</si>
  <si>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</si>
  <si>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</si>
  <si>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</si>
  <si>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</si>
  <si>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</si>
  <si>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</si>
  <si>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</si>
  <si>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</si>
  <si>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</si>
  <si>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</si>
  <si>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</si>
  <si>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</si>
  <si>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</si>
  <si>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</si>
  <si>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</si>
  <si>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</si>
  <si>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</si>
  <si>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</si>
  <si>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</si>
  <si>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</si>
  <si>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</si>
  <si>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</si>
  <si>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</si>
  <si>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</si>
  <si>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</si>
  <si>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</si>
  <si>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</si>
  <si>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</si>
  <si>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</si>
  <si>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</si>
  <si>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</si>
  <si>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</si>
  <si>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</si>
  <si>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</si>
  <si>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</si>
  <si>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</si>
  <si>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</si>
  <si>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</si>
  <si>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</si>
  <si>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</si>
  <si>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</si>
  <si>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</si>
  <si>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</si>
  <si>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</si>
  <si>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</si>
  <si>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</si>
  <si>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</si>
  <si>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</si>
  <si>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</si>
  <si>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</si>
  <si>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</si>
  <si>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</si>
  <si>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</si>
  <si>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</si>
  <si>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</si>
  <si>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</si>
  <si>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</si>
  <si>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</si>
  <si>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</si>
  <si>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</si>
  <si>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</si>
  <si>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</si>
  <si>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</si>
  <si>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</si>
  <si>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</si>
  <si>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</si>
  <si>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</si>
  <si>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</si>
  <si>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</si>
  <si>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</si>
  <si>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</si>
  <si>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</si>
  <si>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</si>
  <si>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</si>
  <si>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</si>
  <si>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</si>
  <si>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</si>
  <si>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</si>
  <si>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</si>
  <si>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</si>
  <si>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</si>
  <si>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</si>
  <si>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</si>
  <si>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</si>
  <si>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</si>
  <si>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</si>
  <si>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</si>
  <si>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</si>
  <si>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</si>
  <si>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</si>
  <si>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</si>
  <si>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</si>
  <si>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</si>
  <si>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</si>
  <si>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</si>
  <si>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</si>
  <si>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</si>
  <si>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</si>
  <si>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</si>
  <si>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</si>
  <si>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</si>
  <si>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</si>
  <si>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</si>
  <si>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</si>
  <si>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</si>
  <si>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</si>
  <si>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</si>
  <si>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</si>
  <si>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</si>
  <si>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</si>
  <si>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</si>
  <si>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</si>
  <si>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</si>
  <si>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</si>
  <si>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</si>
  <si>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</si>
  <si>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</si>
  <si>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</si>
  <si>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</si>
  <si>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</si>
  <si>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</si>
  <si>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</si>
  <si>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</si>
  <si>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</si>
  <si>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</si>
  <si>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</si>
  <si>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</si>
  <si>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</si>
  <si>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</si>
  <si>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</si>
  <si>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</si>
  <si>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</si>
  <si>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</si>
  <si>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</si>
  <si>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</si>
  <si>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</si>
  <si>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</si>
  <si>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</si>
  <si>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</si>
  <si>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</si>
  <si>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</si>
  <si>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</si>
  <si>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</si>
  <si>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</si>
  <si>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</si>
  <si>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</si>
  <si>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</si>
  <si>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</si>
  <si>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</si>
  <si>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</si>
  <si>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</si>
  <si>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</si>
  <si>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</si>
  <si>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</si>
  <si>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</si>
  <si>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</si>
  <si>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</si>
  <si>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</si>
  <si>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</si>
  <si>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</si>
  <si>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</si>
  <si>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</si>
  <si>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</si>
  <si>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</si>
  <si>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</si>
  <si>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</si>
  <si>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</si>
  <si>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</si>
  <si>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</si>
  <si>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</si>
  <si>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</si>
  <si>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</si>
  <si>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</si>
  <si>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</si>
  <si>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</si>
  <si>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</si>
  <si>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</si>
  <si>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</si>
  <si>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</si>
  <si>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</si>
  <si>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</si>
  <si>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</si>
  <si>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</si>
  <si>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</si>
  <si>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</si>
  <si>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</si>
  <si>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</si>
  <si>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</si>
  <si>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</si>
  <si>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</si>
  <si>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</si>
  <si>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</si>
  <si>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</si>
  <si>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</si>
  <si>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</si>
  <si>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</si>
  <si>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</si>
  <si>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</si>
  <si>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</si>
  <si>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</si>
  <si>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</si>
  <si>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</si>
  <si>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</si>
  <si>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</si>
  <si>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</si>
  <si>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</si>
  <si>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</si>
  <si>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</si>
  <si>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</si>
  <si>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</si>
  <si>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</si>
  <si>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</si>
  <si>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</si>
  <si>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</si>
  <si>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</si>
  <si>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</si>
  <si>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</si>
  <si>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</si>
  <si>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</si>
  <si>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</si>
  <si>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</si>
  <si>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</si>
  <si>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</si>
  <si>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</si>
  <si>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</si>
  <si>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</si>
  <si>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</si>
  <si>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</si>
  <si>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</si>
  <si>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</si>
  <si>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</si>
  <si>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</si>
  <si>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</si>
  <si>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</si>
  <si>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</si>
  <si>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</si>
  <si>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</si>
  <si>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</si>
  <si>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</si>
  <si>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</si>
  <si>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</si>
  <si>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</si>
  <si>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</si>
  <si>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</si>
  <si>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</si>
  <si>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</si>
  <si>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</si>
  <si>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</si>
  <si>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</si>
  <si>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</si>
  <si>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</si>
  <si>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</si>
  <si>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</si>
  <si>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</si>
  <si>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</si>
  <si>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</si>
  <si>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</si>
  <si>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</si>
  <si>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</si>
  <si>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</si>
  <si>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</si>
  <si>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</si>
  <si>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</si>
  <si>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</si>
  <si>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</si>
  <si>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</si>
  <si>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</si>
  <si>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</si>
  <si>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</si>
  <si>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</si>
  <si>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</si>
  <si>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</si>
  <si>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</si>
  <si>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</si>
  <si>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</si>
  <si>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</si>
  <si>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</si>
  <si>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</si>
  <si>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</si>
  <si>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</si>
  <si>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</si>
  <si>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</si>
  <si>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</si>
  <si>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</si>
  <si>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</si>
  <si>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</si>
  <si>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</si>
  <si>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</si>
  <si>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</si>
  <si>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</si>
  <si>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</si>
  <si>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</si>
  <si>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</si>
  <si>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</si>
  <si>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</si>
  <si>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</si>
  <si>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</si>
  <si>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</si>
  <si>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</si>
  <si>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</si>
  <si>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</si>
  <si>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</si>
  <si>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</si>
  <si>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</si>
  <si>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</si>
  <si>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</si>
  <si>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</si>
  <si>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</si>
  <si>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</si>
  <si>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</si>
  <si>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</si>
  <si>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</si>
  <si>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</si>
  <si>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</si>
  <si>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</si>
  <si>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</si>
  <si>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</si>
  <si>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</si>
  <si>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</si>
  <si>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</si>
  <si>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</si>
  <si>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</si>
  <si>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</si>
  <si>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</si>
  <si>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</si>
  <si>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</si>
  <si>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</si>
  <si>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</si>
  <si>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</si>
  <si>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</si>
  <si>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</si>
  <si>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</si>
  <si>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</si>
  <si>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</si>
  <si>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</si>
  <si>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</si>
  <si>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</si>
  <si>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</si>
  <si>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</si>
  <si>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</si>
  <si>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</si>
  <si>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</si>
  <si>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</si>
  <si>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</si>
  <si>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</si>
  <si>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</si>
  <si>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</si>
  <si>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</si>
  <si>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</si>
  <si>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</si>
  <si>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</si>
  <si>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</si>
  <si>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</si>
  <si>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</si>
  <si>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</si>
  <si>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</si>
  <si>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</si>
  <si>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</si>
  <si>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</si>
  <si>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</si>
  <si>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</si>
  <si>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</si>
  <si>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</si>
  <si>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</si>
  <si>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</si>
  <si>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</si>
  <si>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</si>
  <si>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</si>
  <si>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</si>
  <si>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</si>
  <si>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</si>
  <si>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</si>
  <si>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</si>
  <si>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</si>
  <si>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</si>
  <si>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</si>
  <si>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</si>
  <si>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</si>
  <si>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</si>
  <si>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</si>
  <si>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</si>
  <si>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</si>
  <si>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</si>
  <si>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</si>
  <si>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</si>
  <si>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</si>
  <si>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</si>
  <si>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</si>
  <si>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</si>
  <si>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</si>
  <si>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</si>
  <si>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</si>
  <si>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</si>
  <si>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</si>
  <si>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</si>
  <si>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</si>
  <si>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</si>
  <si>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</si>
  <si>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</si>
  <si>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</si>
  <si>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</si>
  <si>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</si>
  <si>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</si>
  <si>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</si>
  <si>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</si>
  <si>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</si>
  <si>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</si>
  <si>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</si>
  <si>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</si>
  <si>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</si>
  <si>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</si>
  <si>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</si>
  <si>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</si>
  <si>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</si>
  <si>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</si>
  <si>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</si>
  <si>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</si>
  <si>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</si>
  <si>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</si>
  <si>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</si>
  <si>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</si>
  <si>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</si>
  <si>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</si>
  <si>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</si>
  <si>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</si>
  <si>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</si>
  <si>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</si>
  <si>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</si>
  <si>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</si>
  <si>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</si>
  <si>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</si>
  <si>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</si>
  <si>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</si>
  <si>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</si>
  <si>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</si>
  <si>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</si>
  <si>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</si>
  <si>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</si>
  <si>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</si>
  <si>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</si>
  <si>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</si>
  <si>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</si>
  <si>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</si>
  <si>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</si>
  <si>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</si>
  <si>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</si>
  <si>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</si>
  <si>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</si>
  <si>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</si>
  <si>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</si>
  <si>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</si>
  <si>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</si>
  <si>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</si>
  <si>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</si>
  <si>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</si>
  <si>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</si>
  <si>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</si>
  <si>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</si>
  <si>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</si>
  <si>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</si>
  <si>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</si>
  <si>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</si>
  <si>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</si>
  <si>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</si>
  <si>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</si>
  <si>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</si>
  <si>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</si>
  <si>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</si>
  <si>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</si>
  <si>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</si>
  <si>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</si>
  <si>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</si>
  <si>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</si>
  <si>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</si>
  <si>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</si>
  <si>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</si>
  <si>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</si>
  <si>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</si>
  <si>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</si>
  <si>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</si>
  <si>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</si>
  <si>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</si>
  <si>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</si>
  <si>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</si>
  <si>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</si>
  <si>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</si>
  <si>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</si>
  <si>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</si>
  <si>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</si>
  <si>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</si>
  <si>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</si>
  <si>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</si>
  <si>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</si>
  <si>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</si>
  <si>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</si>
  <si>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</si>
  <si>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</si>
  <si>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</si>
  <si>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</si>
  <si>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</si>
  <si>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</si>
  <si>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</si>
  <si>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</si>
  <si>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</si>
  <si>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</si>
  <si>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</si>
  <si>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</si>
  <si>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</si>
  <si>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</si>
  <si>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</si>
  <si>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</si>
  <si>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</si>
  <si>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</si>
  <si>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</si>
  <si>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</si>
  <si>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</si>
  <si>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</si>
  <si>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</si>
  <si>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</si>
  <si>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</si>
  <si>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</si>
  <si>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</si>
  <si>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</si>
  <si>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</si>
  <si>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</si>
  <si>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</si>
  <si>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</si>
  <si>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</si>
  <si>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</si>
  <si>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</si>
  <si>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</si>
  <si>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</si>
  <si>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</si>
  <si>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</si>
  <si>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</si>
  <si>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</si>
  <si>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</si>
  <si>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</si>
  <si>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</si>
  <si>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</si>
  <si>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</si>
  <si>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</si>
  <si>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</si>
  <si>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</si>
  <si>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</si>
  <si>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</si>
  <si>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</si>
  <si>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</si>
  <si>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</si>
  <si>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</si>
  <si>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</si>
  <si>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</si>
  <si>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</si>
  <si>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</si>
  <si>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</si>
  <si>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</si>
  <si>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</si>
  <si>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</si>
  <si>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</si>
  <si>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</si>
  <si>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</si>
  <si>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</si>
  <si>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</si>
  <si>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</si>
  <si>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</si>
  <si>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</si>
  <si>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</si>
  <si>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</si>
  <si>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</si>
  <si>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</si>
  <si>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</si>
  <si>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</si>
  <si>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</si>
  <si>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</si>
  <si>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</si>
  <si>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</si>
  <si>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</si>
  <si>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</si>
  <si>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</si>
  <si>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</si>
  <si>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</si>
  <si>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</si>
  <si>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</si>
  <si>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</si>
  <si>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</si>
  <si>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</si>
  <si>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</si>
  <si>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</si>
  <si>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</si>
  <si>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</si>
  <si>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</si>
  <si>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</si>
  <si>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</si>
  <si>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</si>
  <si>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</si>
  <si>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</si>
  <si>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</si>
  <si>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</si>
  <si>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</si>
  <si>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</si>
  <si>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</si>
  <si>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</si>
  <si>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</si>
  <si>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</si>
  <si>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</si>
  <si>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</si>
  <si>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</si>
  <si>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</si>
  <si>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</si>
  <si>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</si>
  <si>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</si>
  <si>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</si>
  <si>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</si>
  <si>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</si>
  <si>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</si>
  <si>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</si>
  <si>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</si>
  <si>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</si>
  <si>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</si>
  <si>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</si>
  <si>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</si>
  <si>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</si>
  <si>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</si>
  <si>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</si>
  <si>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</si>
  <si>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</si>
  <si>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</si>
  <si>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</si>
  <si>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</si>
  <si>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</si>
  <si>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</si>
  <si>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</si>
  <si>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</si>
  <si>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</si>
  <si>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</si>
  <si>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</si>
  <si>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</si>
  <si>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</si>
  <si>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</si>
  <si>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</si>
  <si>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</si>
  <si>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</si>
  <si>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</si>
  <si>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</si>
  <si>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</si>
  <si>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</si>
  <si>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</si>
  <si>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</si>
  <si>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</si>
  <si>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</si>
  <si>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</si>
  <si>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</si>
  <si>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</si>
  <si>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</si>
  <si>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</si>
  <si>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</si>
  <si>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</si>
  <si>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</si>
  <si>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</si>
  <si>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</si>
  <si>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</si>
  <si>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</si>
  <si>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</si>
  <si>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</si>
  <si>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</si>
  <si>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</si>
  <si>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</si>
  <si>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</si>
  <si>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</si>
  <si>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</si>
  <si>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</si>
  <si>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</si>
  <si>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</si>
  <si>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</si>
  <si>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</si>
  <si>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</si>
  <si>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</si>
  <si>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</si>
  <si>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</si>
  <si>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</si>
  <si>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</si>
  <si>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</si>
  <si>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</si>
  <si>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</si>
  <si>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</si>
  <si>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</si>
  <si>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</si>
  <si>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</si>
  <si>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</si>
  <si>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</si>
  <si>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</si>
  <si>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</si>
  <si>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</si>
  <si>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</si>
  <si>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</si>
  <si>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</si>
  <si>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</si>
  <si>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</si>
  <si>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</si>
  <si>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</si>
  <si>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</si>
  <si>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</si>
  <si>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</si>
  <si>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</si>
  <si>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</si>
  <si>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</si>
  <si>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</si>
  <si>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</si>
  <si>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</si>
  <si>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</si>
  <si>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</si>
  <si>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</si>
  <si>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</si>
  <si>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</si>
  <si>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</si>
  <si>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</si>
  <si>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</si>
  <si>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</si>
  <si>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</si>
  <si>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</si>
  <si>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</si>
  <si>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</si>
  <si>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</si>
  <si>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</si>
  <si>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</si>
  <si>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</si>
  <si>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</si>
  <si>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</si>
  <si>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</si>
  <si>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</si>
  <si>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</si>
  <si>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</si>
  <si>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</si>
  <si>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</si>
  <si>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</si>
  <si>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</si>
  <si>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</si>
  <si>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</si>
  <si>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</si>
  <si>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</si>
  <si>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</si>
  <si>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</si>
  <si>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</si>
  <si>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</si>
  <si>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</si>
  <si>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</si>
  <si>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</si>
  <si>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</si>
  <si>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</si>
  <si>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</si>
  <si>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</si>
  <si>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</si>
  <si>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</si>
  <si>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</si>
  <si>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</si>
  <si>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</si>
  <si>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</si>
  <si>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</si>
  <si>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</si>
  <si>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</si>
  <si>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</si>
  <si>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</si>
  <si>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</si>
  <si>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</si>
  <si>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</si>
  <si>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</si>
  <si>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</si>
  <si>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</si>
  <si>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</si>
  <si>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</si>
  <si>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</si>
  <si>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</si>
  <si>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</si>
  <si>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</si>
  <si>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</si>
  <si>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</si>
  <si>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</si>
  <si>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</si>
  <si>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</si>
  <si>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</si>
  <si>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</si>
  <si>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</si>
  <si>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</si>
  <si>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</si>
  <si>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</si>
  <si>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</si>
  <si>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</si>
  <si>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</si>
  <si>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</si>
  <si>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</si>
  <si>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</si>
  <si>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</si>
  <si>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</si>
  <si>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</si>
  <si>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</si>
  <si>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</si>
  <si>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</si>
  <si>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</si>
  <si>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</si>
  <si>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</si>
  <si>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</si>
  <si>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</si>
  <si>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</si>
  <si>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</si>
  <si>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</si>
  <si>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</si>
  <si>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</si>
  <si>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</si>
  <si>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</si>
  <si>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</si>
  <si>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</si>
  <si>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</si>
  <si>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</si>
  <si>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</si>
  <si>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</si>
  <si>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</si>
  <si>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</si>
  <si>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</si>
  <si>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</si>
  <si>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</si>
  <si>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</si>
  <si>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</si>
  <si>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</si>
  <si>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</si>
  <si>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</si>
  <si>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</si>
  <si>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</si>
  <si>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</si>
  <si>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</si>
  <si>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</si>
  <si>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</si>
  <si>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</si>
  <si>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</si>
  <si>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</si>
  <si>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</si>
  <si>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</si>
  <si>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</si>
  <si>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</si>
  <si>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</si>
  <si>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</si>
  <si>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</si>
  <si>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</si>
  <si>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</si>
  <si>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</si>
  <si>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</si>
  <si>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</si>
  <si>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</si>
  <si>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</si>
  <si>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</si>
  <si>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</si>
  <si>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</si>
  <si>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</si>
  <si>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</si>
  <si>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</si>
  <si>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</si>
  <si>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</si>
  <si>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</si>
  <si>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</si>
  <si>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</si>
  <si>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</si>
  <si>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</si>
  <si>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</si>
  <si>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</si>
  <si>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</si>
  <si>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</si>
  <si>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</si>
  <si>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</si>
  <si>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</si>
  <si>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</si>
  <si>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</si>
  <si>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</si>
  <si>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</si>
  <si>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</si>
  <si>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</si>
  <si>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</si>
  <si>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</si>
  <si>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</si>
  <si>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</si>
  <si>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</si>
  <si>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</si>
  <si>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</si>
  <si>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</si>
  <si>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</si>
  <si>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</si>
  <si>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</si>
  <si>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</si>
  <si>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</si>
  <si>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</si>
  <si>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</si>
  <si>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</si>
  <si>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</si>
  <si>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</si>
  <si>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</si>
  <si>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</si>
  <si>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</si>
  <si>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</si>
  <si>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</si>
  <si>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</si>
  <si>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</si>
  <si>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</si>
  <si>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</si>
  <si>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</si>
  <si>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</si>
  <si>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</si>
  <si>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</si>
  <si>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</si>
  <si>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</si>
  <si>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</si>
  <si>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</si>
  <si>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</si>
  <si>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</si>
  <si>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</si>
  <si>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</si>
  <si>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</si>
  <si>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</si>
  <si>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</si>
  <si>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</si>
  <si>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</si>
  <si>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</si>
  <si>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</si>
  <si>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</si>
  <si>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</si>
  <si>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</si>
  <si>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</si>
  <si>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</si>
  <si>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</si>
  <si>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</si>
  <si>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</si>
  <si>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</si>
  <si>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</si>
  <si>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</si>
  <si>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</si>
  <si>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</si>
  <si>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</si>
  <si>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</si>
  <si>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</si>
  <si>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</si>
  <si>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</si>
  <si>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</si>
  <si>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</si>
  <si>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</si>
  <si>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</si>
  <si>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</si>
  <si>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</si>
  <si>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</si>
  <si>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</si>
  <si>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</si>
  <si>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</si>
  <si>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</si>
  <si>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</si>
  <si>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</si>
  <si>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</si>
  <si>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</si>
  <si>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</si>
  <si>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</si>
  <si>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</si>
  <si>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</si>
  <si>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</si>
  <si>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</si>
  <si>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</si>
  <si>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</si>
  <si>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</si>
  <si>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</si>
  <si>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</si>
  <si>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</si>
  <si>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</si>
  <si>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</si>
  <si>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</si>
  <si>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</si>
  <si>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</si>
  <si>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</si>
  <si>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</si>
  <si>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</si>
  <si>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</si>
  <si>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</si>
  <si>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</si>
  <si>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</si>
  <si>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</si>
  <si>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</si>
  <si>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</si>
  <si>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</si>
  <si>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</si>
  <si>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</si>
  <si>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</si>
  <si>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</si>
  <si>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</si>
  <si>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</si>
  <si>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</si>
  <si>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</si>
  <si>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</si>
  <si>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</si>
  <si>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</si>
  <si>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</si>
  <si>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</si>
  <si>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</si>
  <si>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</si>
  <si>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</si>
  <si>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</si>
  <si>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</si>
  <si>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</si>
  <si>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</si>
  <si>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</si>
  <si>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</si>
  <si>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</si>
  <si>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</si>
  <si>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</si>
  <si>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</si>
  <si>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</si>
  <si>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</si>
  <si>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</si>
  <si>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</si>
  <si>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</si>
  <si>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</si>
  <si>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</si>
  <si>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</si>
  <si>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</si>
  <si>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</si>
  <si>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</si>
  <si>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</si>
  <si>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</si>
  <si>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</si>
  <si>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</si>
  <si>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</si>
  <si>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</si>
  <si>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</si>
  <si>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</si>
  <si>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</si>
  <si>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</si>
  <si>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</si>
  <si>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</si>
  <si>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</si>
  <si>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</si>
  <si>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</si>
  <si>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</si>
  <si>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</si>
  <si>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</si>
  <si>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</si>
  <si>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</si>
  <si>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</si>
  <si>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</si>
  <si>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</si>
  <si>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</si>
  <si>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</si>
  <si>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</si>
  <si>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</si>
  <si>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</si>
  <si>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</si>
  <si>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</si>
  <si>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</si>
  <si>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</si>
  <si>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</si>
  <si>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</si>
  <si>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</si>
  <si>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</si>
  <si>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</si>
  <si>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</si>
  <si>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</si>
  <si>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</si>
  <si>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</si>
  <si>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</si>
  <si>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</si>
  <si>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</si>
  <si>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</si>
  <si>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</si>
  <si>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</si>
  <si>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</si>
  <si>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</si>
  <si>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</si>
  <si>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</si>
  <si>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</si>
  <si>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</si>
  <si>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</si>
  <si>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</si>
  <si>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</si>
  <si>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</si>
  <si>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</si>
  <si>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</si>
  <si>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</si>
  <si>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</si>
  <si>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</si>
  <si>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</si>
  <si>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</si>
  <si>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</si>
  <si>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</si>
  <si>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</si>
  <si>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</si>
  <si>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</si>
  <si>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</si>
  <si>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</si>
  <si>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</si>
  <si>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</si>
  <si>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</si>
  <si>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</si>
  <si>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</si>
  <si>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</si>
  <si>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</si>
  <si>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</si>
  <si>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</si>
  <si>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</si>
  <si>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</si>
  <si>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</si>
  <si>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</si>
  <si>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</si>
  <si>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</si>
  <si>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</si>
  <si>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</si>
  <si>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</si>
  <si>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</si>
  <si>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</si>
  <si>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</si>
  <si>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</si>
  <si>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</si>
  <si>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</si>
  <si>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</si>
  <si>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</si>
  <si>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</si>
  <si>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</si>
  <si>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</si>
  <si>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</si>
  <si>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</si>
  <si>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</si>
  <si>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</si>
  <si>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</si>
  <si>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</si>
  <si>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</si>
  <si>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</si>
  <si>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</si>
  <si>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</si>
  <si>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</si>
  <si>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</si>
  <si>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</si>
  <si>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</si>
  <si>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</si>
  <si>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</si>
  <si>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</si>
  <si>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</si>
  <si>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</si>
  <si>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</si>
  <si>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</si>
  <si>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</si>
  <si>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</si>
  <si>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</si>
  <si>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</si>
  <si>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</si>
  <si>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</si>
  <si>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</si>
  <si>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</si>
  <si>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</si>
  <si>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</si>
  <si>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</si>
  <si>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</si>
  <si>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</si>
  <si>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</si>
  <si>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</si>
  <si>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</si>
  <si>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</si>
  <si>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</si>
  <si>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</si>
  <si>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</si>
  <si>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</si>
  <si>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</si>
  <si>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</si>
  <si>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</si>
  <si>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</si>
  <si>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</si>
  <si>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</si>
  <si>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</si>
  <si>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</si>
  <si>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</si>
  <si>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</si>
  <si>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</si>
  <si>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</si>
  <si>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</si>
  <si>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</si>
  <si>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</si>
  <si>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</si>
  <si>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</si>
  <si>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</si>
  <si>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</si>
  <si>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</si>
  <si>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</si>
  <si>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</si>
  <si>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</si>
  <si>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</si>
  <si>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</si>
  <si>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</si>
  <si>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</si>
  <si>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</si>
  <si>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</si>
  <si>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</si>
  <si>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</si>
  <si>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</si>
  <si>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</si>
  <si>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</si>
  <si>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</si>
  <si>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</si>
  <si>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</si>
  <si>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</si>
  <si>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</si>
  <si>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</si>
  <si>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</si>
  <si>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</si>
  <si>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</si>
  <si>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</si>
  <si>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</si>
  <si>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</si>
  <si>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</si>
  <si>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</si>
  <si>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</si>
  <si>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</si>
  <si>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</si>
  <si>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</si>
  <si>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</si>
  <si>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</si>
  <si>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</si>
  <si>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</si>
  <si>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</si>
  <si>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</si>
  <si>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</si>
  <si>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</si>
  <si>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</si>
  <si>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</si>
  <si>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</si>
  <si>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</si>
  <si>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</si>
  <si>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</si>
  <si>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</si>
  <si>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</si>
  <si>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</si>
  <si>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</si>
  <si>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</si>
  <si>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</si>
  <si>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</si>
  <si>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</si>
  <si>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</si>
  <si>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</si>
  <si>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</si>
  <si>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</si>
  <si>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</si>
  <si>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</si>
  <si>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</si>
  <si>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</si>
  <si>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</si>
  <si>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</si>
  <si>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</si>
  <si>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</si>
  <si>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</si>
  <si>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</si>
  <si>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</si>
  <si>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</si>
  <si>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</si>
  <si>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</si>
  <si>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</si>
  <si>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</si>
  <si>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</si>
  <si>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</si>
  <si>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</si>
  <si>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</si>
  <si>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</si>
  <si>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</si>
  <si>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</si>
  <si>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</si>
  <si>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</si>
  <si>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</si>
  <si>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</si>
  <si>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</si>
  <si>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</si>
  <si>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</si>
  <si>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</si>
  <si>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</si>
  <si>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</si>
  <si>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</si>
  <si>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</si>
  <si>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</si>
  <si>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</si>
  <si>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</si>
  <si>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</si>
  <si>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</si>
  <si>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</si>
  <si>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</si>
  <si>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</si>
  <si>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</si>
  <si>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</si>
  <si>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</si>
  <si>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</si>
  <si>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</si>
  <si>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</si>
  <si>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</si>
  <si>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</si>
  <si>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</si>
  <si>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</si>
  <si>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</si>
  <si>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</si>
  <si>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</si>
  <si>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</si>
  <si>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</si>
  <si>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</si>
  <si>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</si>
  <si>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</si>
  <si>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</si>
  <si>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</si>
  <si>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</si>
  <si>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</si>
  <si>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</si>
  <si>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</si>
  <si>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</si>
  <si>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</si>
  <si>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</si>
  <si>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</si>
  <si>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</si>
  <si>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</si>
  <si>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</si>
  <si>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</si>
  <si>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</si>
  <si>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</si>
  <si>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</si>
  <si>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</si>
  <si>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</si>
  <si>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</si>
  <si>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</si>
  <si>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</si>
  <si>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</si>
  <si>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</si>
  <si>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</si>
  <si>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</si>
  <si>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</si>
  <si>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</si>
  <si>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</si>
  <si>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</si>
  <si>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</si>
  <si>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</si>
  <si>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</si>
  <si>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</si>
  <si>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</si>
  <si>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</si>
  <si>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</si>
  <si>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</si>
  <si>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</si>
  <si>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</si>
  <si>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</si>
  <si>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</si>
  <si>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</si>
  <si>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</si>
  <si>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</si>
  <si>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</si>
  <si>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</si>
  <si>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</si>
  <si>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</si>
  <si>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</si>
  <si>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</si>
  <si>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</si>
  <si>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</si>
  <si>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</si>
  <si>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</si>
  <si>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</si>
  <si>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</si>
  <si>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</si>
  <si>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</si>
  <si>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</si>
  <si>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</si>
  <si>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</si>
  <si>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</si>
  <si>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</si>
  <si>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</si>
  <si>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</si>
  <si>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</si>
  <si>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</si>
  <si>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</si>
  <si>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</si>
  <si>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</si>
  <si>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</si>
  <si>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</si>
  <si>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</si>
  <si>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</si>
  <si>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</si>
  <si>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</si>
  <si>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</si>
  <si>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</si>
  <si>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</si>
  <si>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</si>
  <si>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</si>
  <si>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</si>
  <si>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</si>
  <si>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</si>
  <si>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</si>
  <si>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</si>
  <si>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</si>
  <si>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</si>
  <si>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</si>
  <si>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</si>
  <si>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</si>
  <si>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</si>
  <si>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</si>
  <si>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</si>
  <si>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</si>
  <si>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</si>
  <si>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</si>
  <si>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</si>
  <si>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</si>
  <si>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</si>
  <si>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</si>
  <si>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</si>
  <si>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</si>
  <si>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</si>
  <si>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</si>
  <si>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</si>
  <si>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</si>
  <si>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</si>
  <si>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</si>
  <si>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</si>
  <si>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</si>
  <si>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</si>
  <si>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</si>
  <si>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</si>
  <si>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</si>
  <si>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</si>
  <si>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</si>
  <si>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</si>
  <si>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</si>
  <si>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</si>
  <si>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</si>
  <si>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</si>
  <si>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</si>
  <si>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</si>
  <si>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</si>
  <si>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</si>
  <si>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</si>
  <si>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</si>
  <si>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</si>
  <si>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</si>
  <si>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</si>
  <si>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</si>
  <si>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</si>
  <si>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</si>
  <si>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</si>
  <si>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</si>
  <si>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</si>
  <si>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</si>
  <si>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</si>
  <si>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</si>
  <si>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</si>
  <si>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</si>
  <si>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</si>
  <si>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</si>
  <si>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</si>
  <si>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</si>
  <si>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</si>
  <si>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</si>
  <si>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</si>
  <si>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</si>
  <si>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</si>
  <si>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</si>
  <si>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</si>
  <si>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</si>
  <si>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</si>
  <si>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</si>
  <si>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</si>
  <si>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</si>
  <si>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</si>
  <si>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</si>
  <si>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</si>
  <si>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</si>
  <si>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</si>
  <si>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</si>
  <si>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</si>
  <si>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</si>
  <si>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</si>
  <si>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</si>
  <si>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</si>
  <si>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</si>
  <si>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</si>
  <si>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</si>
  <si>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</si>
  <si>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</si>
  <si>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</si>
  <si>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</si>
  <si>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</si>
  <si>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</si>
  <si>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</si>
  <si>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</si>
  <si>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</si>
  <si>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</si>
  <si>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</si>
  <si>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</si>
  <si>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</si>
  <si>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</si>
  <si>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</si>
  <si>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</si>
  <si>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</si>
  <si>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</si>
  <si>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</si>
  <si>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</si>
  <si>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</si>
  <si>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</si>
  <si>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</si>
  <si>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</si>
  <si>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</si>
  <si>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</si>
  <si>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</si>
  <si>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</si>
  <si>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</si>
  <si>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</si>
  <si>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</si>
  <si>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</si>
  <si>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</si>
  <si>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</si>
  <si>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</si>
  <si>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</si>
  <si>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</si>
  <si>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</si>
  <si>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</si>
  <si>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</si>
  <si>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</si>
  <si>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</si>
  <si>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</si>
  <si>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</si>
  <si>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</si>
  <si>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</si>
  <si>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</si>
  <si>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</si>
  <si>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</si>
  <si>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</si>
  <si>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</si>
  <si>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</si>
  <si>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</si>
  <si>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</si>
  <si>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</si>
  <si>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</si>
  <si>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</si>
  <si>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</si>
  <si>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</si>
  <si>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</si>
  <si>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</si>
  <si>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</si>
  <si>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</si>
  <si>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</si>
  <si>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</si>
  <si>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</si>
  <si>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</si>
  <si>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</si>
  <si>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</si>
  <si>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</si>
  <si>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</si>
  <si>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</si>
  <si>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</si>
  <si>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</si>
  <si>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</si>
  <si>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</si>
  <si>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</si>
  <si>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</si>
  <si>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</si>
  <si>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</si>
  <si>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</si>
  <si>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</si>
  <si>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</si>
  <si>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</si>
  <si>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</si>
  <si>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</si>
  <si>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</si>
  <si>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</si>
  <si>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</si>
  <si>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</si>
  <si>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</si>
  <si>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</si>
  <si>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</si>
  <si>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</si>
  <si>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</si>
  <si>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</si>
  <si>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</si>
  <si>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</si>
  <si>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</si>
  <si>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</si>
  <si>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</si>
  <si>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</si>
  <si>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</si>
  <si>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</si>
  <si>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</si>
  <si>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</si>
  <si>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</si>
  <si>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</si>
  <si>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</si>
  <si>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</si>
  <si>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</si>
  <si>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</si>
  <si>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</si>
  <si>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</si>
  <si>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</si>
  <si>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</si>
  <si>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</si>
  <si>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</si>
  <si>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</si>
  <si>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</si>
  <si>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</si>
  <si>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</si>
  <si>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</si>
  <si>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</si>
  <si>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</si>
  <si>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</si>
  <si>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</si>
  <si>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</si>
  <si>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</si>
  <si>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</si>
  <si>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</si>
  <si>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</si>
  <si>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</si>
  <si>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</si>
  <si>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</si>
  <si>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</si>
  <si>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</si>
  <si>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</si>
  <si>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</si>
  <si>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</si>
  <si>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</si>
  <si>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</si>
  <si>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</si>
  <si>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</si>
  <si>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</si>
  <si>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</si>
  <si>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</si>
  <si>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</si>
  <si>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</si>
  <si>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</si>
  <si>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</si>
  <si>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</si>
  <si>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</si>
  <si>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</si>
  <si>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</si>
  <si>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</si>
  <si>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</si>
  <si>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</si>
  <si>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</si>
  <si>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</si>
  <si>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</si>
  <si>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</si>
  <si>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</si>
  <si>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</si>
  <si>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</si>
  <si>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</si>
  <si>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</si>
  <si>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</si>
  <si>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</si>
  <si>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</si>
  <si>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</si>
  <si>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</si>
  <si>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</si>
  <si>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</si>
  <si>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</si>
  <si>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</si>
  <si>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</si>
  <si>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</si>
  <si>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</si>
  <si>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</si>
  <si>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</si>
  <si>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</si>
  <si>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</si>
  <si>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</si>
  <si>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</si>
  <si>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</si>
  <si>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</si>
  <si>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</si>
  <si>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</si>
  <si>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</si>
  <si>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</si>
  <si>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</si>
  <si>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</si>
  <si>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</si>
  <si>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</si>
  <si>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</si>
  <si>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</si>
  <si>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</si>
  <si>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</si>
  <si>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</si>
  <si>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</si>
  <si>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</si>
  <si>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</si>
  <si>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</si>
  <si>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</si>
  <si>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</si>
  <si>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</si>
  <si>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</si>
  <si>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</si>
  <si>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</si>
  <si>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</si>
  <si>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</si>
  <si>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</si>
  <si>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</si>
  <si>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</si>
  <si>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</si>
  <si>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</si>
  <si>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</si>
  <si>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</si>
  <si>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</si>
  <si>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</si>
  <si>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</si>
  <si>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</si>
  <si>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</si>
  <si>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</si>
  <si>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</si>
  <si>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</si>
  <si>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</si>
  <si>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</si>
  <si>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</si>
  <si>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</si>
  <si>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</si>
  <si>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</si>
  <si>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</si>
  <si>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</si>
  <si>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</si>
  <si>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</si>
  <si>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</si>
  <si>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</si>
  <si>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</si>
  <si>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</si>
  <si>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</si>
  <si>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</si>
  <si>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</si>
  <si>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</si>
  <si>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</si>
  <si>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</si>
  <si>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</si>
  <si>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</si>
  <si>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</si>
  <si>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</si>
  <si>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</si>
  <si>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</si>
  <si>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</si>
  <si>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</si>
  <si>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</si>
  <si>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</si>
  <si>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</si>
  <si>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</si>
  <si>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</si>
  <si>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</si>
  <si>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</si>
  <si>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</si>
  <si>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</si>
  <si>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</si>
  <si>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</si>
  <si>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</si>
  <si>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</si>
  <si>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</si>
  <si>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</si>
  <si>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</si>
  <si>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</si>
  <si>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</si>
  <si>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</si>
  <si>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</si>
  <si>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</si>
  <si>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</si>
  <si>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</si>
  <si>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</si>
  <si>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</si>
  <si>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</si>
  <si>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</si>
  <si>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</si>
  <si>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</si>
  <si>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</si>
  <si>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</si>
  <si>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</si>
  <si>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</si>
  <si>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</si>
  <si>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</si>
  <si>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</si>
  <si>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</si>
  <si>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</si>
  <si>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</si>
  <si>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</si>
  <si>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</si>
  <si>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</si>
  <si>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</si>
  <si>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</si>
  <si>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</si>
  <si>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</si>
  <si>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</si>
  <si>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</si>
  <si>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</si>
  <si>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</si>
  <si>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</si>
  <si>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</si>
  <si>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</si>
  <si>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</si>
  <si>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</si>
  <si>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</si>
  <si>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</si>
  <si>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</si>
  <si>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</si>
  <si>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</si>
  <si>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</si>
  <si>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</si>
  <si>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</si>
  <si>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</si>
  <si>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</si>
  <si>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</si>
  <si>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</si>
  <si>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</si>
  <si>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</si>
  <si>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</si>
  <si>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</si>
  <si>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</si>
  <si>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</si>
  <si>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</si>
  <si>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</si>
  <si>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</si>
  <si>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</si>
  <si>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</si>
  <si>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</si>
  <si>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</si>
  <si>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</si>
  <si>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</si>
  <si>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</si>
  <si>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</si>
  <si>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</si>
  <si>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</si>
  <si>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</si>
  <si>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</si>
  <si>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</si>
  <si>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</si>
  <si>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</si>
  <si>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</si>
  <si>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</si>
  <si>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</si>
  <si>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</si>
  <si>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</si>
  <si>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</si>
  <si>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</si>
  <si>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</si>
  <si>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</si>
  <si>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</si>
  <si>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</si>
  <si>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</si>
  <si>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</si>
  <si>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</si>
  <si>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</si>
  <si>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</si>
  <si>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</si>
  <si>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</si>
  <si>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</si>
  <si>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</si>
  <si>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</si>
  <si>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</si>
  <si>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</si>
  <si>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</si>
  <si>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</si>
  <si>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</si>
  <si>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</si>
  <si>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</si>
  <si>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</si>
  <si>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</si>
  <si>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</si>
  <si>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</si>
  <si>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</si>
  <si>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</si>
  <si>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</si>
  <si>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</si>
  <si>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</si>
  <si>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</si>
  <si>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</si>
  <si>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</si>
  <si>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</si>
  <si>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</si>
  <si>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</si>
  <si>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</si>
  <si>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</si>
  <si>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</si>
  <si>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</si>
  <si>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</si>
  <si>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</si>
  <si>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</si>
  <si>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</si>
  <si>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</si>
  <si>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</si>
  <si>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</si>
  <si>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</si>
  <si>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</si>
  <si>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</si>
  <si>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</si>
  <si>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</si>
  <si>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</si>
  <si>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</si>
  <si>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</si>
  <si>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</si>
  <si>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</si>
  <si>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</si>
  <si>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</si>
  <si>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</si>
  <si>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</si>
  <si>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</si>
  <si>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</si>
  <si>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</si>
  <si>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</si>
  <si>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</si>
  <si>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</si>
  <si>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</si>
  <si>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</si>
  <si>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</si>
  <si>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</si>
  <si>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</si>
  <si>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</si>
  <si>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</si>
  <si>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</si>
  <si>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</si>
  <si>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</si>
  <si>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</si>
  <si>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</si>
  <si>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</si>
  <si>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</si>
  <si>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</si>
  <si>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</si>
  <si>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</si>
  <si>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</si>
  <si>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</si>
  <si>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</si>
  <si>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</si>
  <si>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</si>
  <si>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</si>
  <si>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</si>
  <si>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</si>
  <si>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</si>
  <si>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</si>
  <si>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</si>
  <si>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</si>
  <si>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</si>
  <si>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</si>
  <si>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</si>
  <si>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</si>
  <si>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</si>
  <si>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</si>
  <si>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</si>
  <si>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</si>
  <si>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</si>
  <si>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</si>
  <si>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</si>
  <si>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</si>
  <si>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</si>
  <si>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</si>
  <si>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</si>
  <si>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</si>
  <si>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</si>
  <si>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</si>
  <si>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</si>
  <si>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</si>
  <si>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</si>
  <si>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</si>
  <si>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</si>
  <si>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</si>
  <si>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</si>
  <si>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</si>
  <si>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</si>
  <si>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</si>
  <si>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</si>
  <si>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</si>
  <si>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</si>
  <si>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</si>
  <si>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</si>
  <si>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</si>
  <si>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</si>
  <si>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</si>
  <si>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</si>
  <si>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</si>
  <si>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</si>
  <si>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</si>
  <si>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</si>
  <si>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</si>
  <si>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</si>
  <si>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</si>
  <si>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</si>
  <si>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</si>
  <si>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</si>
  <si>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</si>
  <si>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</si>
  <si>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</si>
  <si>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</si>
  <si>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</si>
  <si>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</si>
  <si>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</si>
  <si>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</si>
  <si>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</si>
  <si>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</si>
  <si>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</si>
  <si>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</si>
  <si>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</si>
  <si>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</si>
  <si>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</si>
  <si>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</si>
  <si>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</si>
  <si>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</si>
  <si>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</si>
  <si>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</si>
  <si>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</si>
  <si>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</si>
  <si>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</si>
  <si>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</si>
  <si>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</si>
  <si>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</si>
  <si>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</si>
  <si>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</si>
  <si>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</si>
  <si>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</si>
  <si>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</si>
  <si>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</si>
  <si>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</si>
  <si>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</si>
  <si>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</si>
  <si>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</si>
  <si>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</si>
  <si>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</si>
  <si>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</si>
  <si>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</si>
  <si>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</si>
  <si>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</si>
  <si>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</si>
  <si>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</si>
  <si>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</si>
  <si>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</si>
  <si>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</si>
  <si>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</si>
  <si>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</si>
  <si>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</si>
  <si>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</si>
  <si>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</si>
  <si>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</si>
  <si>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</si>
  <si>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</si>
  <si>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</si>
  <si>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</si>
  <si>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</si>
  <si>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</si>
  <si>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</si>
  <si>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</si>
  <si>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</si>
  <si>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</si>
  <si>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</si>
  <si>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</si>
  <si>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</si>
  <si>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</si>
  <si>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</si>
  <si>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</si>
  <si>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</si>
  <si>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</si>
  <si>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</si>
  <si>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</si>
  <si>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</si>
  <si>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</si>
  <si>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</si>
  <si>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</si>
  <si>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</si>
  <si>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</si>
  <si>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</si>
  <si>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</si>
  <si>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</si>
  <si>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</si>
  <si>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</si>
  <si>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</si>
  <si>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</si>
  <si>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</si>
  <si>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</si>
  <si>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</si>
  <si>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</si>
  <si>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</si>
  <si>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</si>
  <si>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</si>
  <si>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</si>
  <si>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</si>
  <si>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</si>
  <si>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</si>
  <si>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</si>
  <si>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</si>
  <si>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</si>
  <si>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</si>
  <si>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</si>
  <si>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</si>
  <si>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</si>
  <si>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</si>
  <si>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</si>
  <si>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</si>
  <si>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</si>
  <si>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</si>
  <si>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</si>
  <si>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</si>
  <si>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</si>
  <si>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</si>
  <si>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</si>
  <si>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</si>
  <si>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</si>
  <si>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</si>
  <si>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</si>
  <si>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</si>
  <si>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</si>
  <si>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</si>
  <si>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</si>
  <si>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</si>
  <si>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</si>
  <si>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</si>
  <si>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</si>
  <si>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</si>
  <si>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</si>
  <si>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</si>
  <si>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</si>
  <si>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</si>
  <si>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</si>
  <si>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</si>
  <si>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</si>
  <si>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</si>
  <si>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</si>
  <si>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</si>
  <si>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</si>
  <si>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</si>
  <si>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</si>
  <si>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</si>
  <si>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</si>
  <si>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</si>
  <si>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</si>
  <si>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</si>
  <si>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</si>
  <si>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</si>
  <si>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</si>
  <si>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</si>
  <si>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</si>
  <si>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</si>
  <si>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</si>
  <si>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</si>
  <si>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</si>
  <si>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</si>
  <si>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</si>
  <si>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</si>
  <si>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</si>
  <si>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</si>
  <si>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</si>
  <si>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</si>
  <si>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</si>
  <si>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</si>
  <si>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</si>
  <si>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</si>
  <si>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</si>
  <si>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</si>
  <si>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</si>
  <si>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</si>
  <si>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</si>
  <si>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</si>
  <si>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</si>
  <si>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</si>
  <si>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</si>
  <si>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</si>
  <si>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</si>
  <si>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</si>
  <si>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</si>
  <si>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</si>
  <si>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</si>
  <si>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</si>
  <si>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</si>
  <si>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</si>
  <si>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</si>
  <si>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</si>
  <si>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</si>
  <si>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</si>
  <si>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</si>
  <si>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</si>
  <si>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</si>
  <si>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</si>
  <si>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</si>
  <si>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</si>
  <si>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</si>
  <si>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</si>
  <si>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</si>
  <si>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</si>
  <si>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</si>
  <si>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</si>
  <si>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</si>
  <si>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</si>
  <si>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</si>
  <si>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</si>
  <si>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</si>
  <si>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</si>
  <si>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</si>
  <si>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</si>
  <si>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</si>
  <si>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</si>
  <si>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</si>
  <si>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</si>
  <si>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</si>
  <si>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</si>
  <si>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</si>
  <si>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</si>
  <si>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</si>
  <si>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</si>
  <si>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</si>
  <si>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</si>
  <si>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</si>
  <si>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</si>
  <si>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</si>
  <si>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</si>
  <si>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</si>
  <si>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</si>
  <si>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</si>
  <si>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</si>
  <si>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</si>
  <si>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</si>
  <si>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</si>
  <si>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</si>
  <si>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</si>
  <si>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</si>
  <si>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</si>
  <si>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</si>
  <si>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</si>
  <si>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</si>
  <si>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</si>
  <si>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</si>
  <si>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</si>
  <si>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</si>
  <si>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</si>
  <si>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</si>
  <si>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</si>
  <si>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</si>
  <si>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</si>
  <si>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</si>
  <si>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</si>
  <si>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</si>
  <si>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</si>
  <si>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</si>
  <si>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</si>
  <si>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</si>
  <si>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</si>
  <si>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</si>
  <si>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</si>
  <si>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</si>
  <si>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</si>
  <si>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</si>
  <si>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</si>
  <si>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</si>
  <si>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</si>
  <si>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</si>
  <si>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</si>
  <si>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</si>
  <si>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</si>
  <si>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</si>
  <si>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</si>
  <si>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</si>
  <si>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</si>
  <si>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</si>
  <si>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</si>
  <si>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</si>
  <si>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</si>
  <si>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</si>
  <si>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</si>
  <si>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</si>
  <si>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</si>
  <si>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</si>
  <si>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</si>
  <si>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</si>
  <si>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</si>
  <si>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</si>
  <si>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</si>
  <si>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</si>
  <si>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</si>
  <si>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</si>
  <si>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</si>
  <si>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</si>
  <si>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</si>
  <si>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</si>
  <si>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</si>
  <si>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</si>
  <si>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</si>
  <si>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</si>
  <si>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</si>
  <si>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</si>
  <si>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</si>
  <si>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</si>
  <si>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</si>
  <si>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</si>
  <si>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</si>
  <si>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</si>
  <si>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</si>
  <si>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</si>
  <si>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</si>
  <si>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</si>
  <si>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</si>
  <si>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</si>
  <si>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</si>
  <si>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</si>
  <si>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</si>
  <si>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</si>
  <si>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</si>
  <si>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</si>
  <si>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</si>
  <si>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</si>
  <si>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</si>
  <si>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</si>
  <si>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</si>
  <si>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</si>
  <si>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</si>
  <si>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</si>
  <si>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</si>
  <si>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</si>
  <si>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</si>
  <si>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</si>
  <si>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</si>
  <si>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</si>
  <si>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</si>
  <si>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</si>
  <si>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</si>
  <si>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</si>
  <si>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</si>
  <si>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</si>
  <si>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</si>
  <si>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</si>
  <si>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</si>
  <si>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</si>
  <si>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</si>
  <si>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</si>
  <si>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</si>
  <si>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</si>
  <si>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</si>
  <si>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</si>
  <si>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</si>
  <si>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</si>
  <si>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</si>
  <si>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</si>
  <si>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</si>
  <si>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</si>
  <si>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</si>
  <si>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</si>
  <si>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</si>
  <si>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</si>
  <si>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</si>
  <si>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</si>
  <si>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</si>
  <si>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</si>
  <si>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</si>
  <si>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</si>
  <si>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</si>
  <si>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</si>
  <si>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</si>
  <si>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</si>
  <si>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</si>
  <si>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</si>
  <si>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</si>
  <si>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</si>
  <si>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</si>
  <si>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</si>
  <si>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</si>
  <si>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</si>
  <si>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</si>
  <si>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</si>
  <si>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</si>
  <si>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</si>
  <si>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</si>
  <si>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</si>
  <si>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</si>
  <si>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</si>
  <si>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</si>
  <si>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</si>
  <si>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</si>
  <si>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</si>
  <si>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</si>
  <si>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</si>
  <si>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</si>
  <si>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</si>
  <si>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</si>
  <si>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</si>
  <si>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</si>
  <si>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</si>
  <si>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</si>
  <si>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</si>
  <si>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</si>
  <si>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</si>
  <si>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</si>
  <si>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</si>
  <si>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</si>
  <si>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</si>
  <si>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</si>
  <si>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</si>
  <si>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</si>
  <si>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</si>
  <si>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</si>
  <si>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</si>
  <si>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</si>
  <si>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</si>
  <si>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</si>
  <si>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</si>
  <si>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</si>
  <si>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</si>
  <si>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</si>
  <si>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</si>
  <si>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</si>
  <si>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</si>
  <si>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</si>
  <si>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</si>
  <si>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</si>
  <si>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</si>
  <si>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</si>
  <si>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</si>
  <si>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</si>
  <si>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</si>
  <si>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</si>
  <si>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</si>
  <si>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</si>
  <si>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</si>
  <si>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</si>
  <si>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</si>
  <si>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</si>
  <si>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</si>
  <si>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</si>
  <si>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</si>
  <si>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</si>
  <si>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</si>
  <si>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</si>
  <si>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</si>
  <si>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</si>
  <si>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</si>
  <si>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</si>
  <si>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</si>
  <si>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</si>
  <si>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</si>
  <si>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</si>
  <si>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</si>
  <si>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</si>
  <si>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</si>
  <si>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</si>
  <si>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</si>
  <si>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</si>
  <si>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</si>
  <si>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</si>
  <si>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</si>
  <si>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</si>
  <si>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</si>
  <si>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</si>
  <si>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</si>
  <si>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</si>
  <si>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</si>
  <si>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</si>
  <si>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</si>
  <si>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</si>
  <si>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</si>
  <si>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</si>
  <si>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</si>
  <si>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</si>
  <si>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</si>
  <si>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</si>
  <si>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</si>
  <si>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</si>
  <si>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</si>
  <si>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</si>
  <si>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</si>
  <si>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</si>
  <si>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</si>
  <si>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</si>
  <si>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</si>
  <si>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</si>
  <si>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</si>
  <si>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</si>
  <si>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</si>
  <si>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</si>
  <si>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</si>
  <si>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</si>
  <si>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</si>
  <si>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</si>
  <si>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</si>
  <si>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</si>
  <si>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</si>
  <si>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</si>
  <si>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</si>
  <si>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</si>
  <si>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</si>
  <si>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</si>
  <si>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</si>
  <si>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</si>
  <si>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</si>
  <si>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</si>
  <si>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</si>
  <si>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</si>
  <si>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</si>
  <si>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</si>
  <si>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</si>
  <si>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</si>
  <si>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</si>
  <si>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</si>
  <si>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</si>
  <si>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</si>
  <si>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</si>
  <si>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</si>
  <si>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</si>
  <si>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</si>
  <si>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</si>
  <si>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</si>
  <si>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</si>
  <si>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</si>
  <si>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</si>
  <si>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</si>
  <si>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</si>
  <si>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</si>
  <si>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</si>
  <si>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</si>
  <si>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</si>
  <si>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</si>
  <si>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</si>
  <si>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</si>
  <si>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</si>
  <si>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</si>
  <si>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</si>
  <si>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</si>
  <si>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</si>
  <si>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</si>
  <si>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</si>
  <si>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</si>
  <si>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</si>
  <si>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</si>
  <si>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</si>
  <si>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</si>
  <si>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</si>
  <si>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</si>
  <si>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</si>
  <si>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</si>
  <si>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</si>
  <si>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</si>
  <si>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</si>
  <si>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</si>
  <si>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</si>
  <si>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</si>
  <si>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</si>
  <si>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</si>
  <si>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</si>
  <si>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</si>
  <si>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</si>
  <si>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</si>
  <si>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</si>
  <si>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</si>
  <si>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</si>
  <si>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</si>
  <si>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</si>
  <si>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</si>
  <si>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</si>
  <si>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</si>
  <si>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</si>
  <si>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</si>
  <si>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</si>
  <si>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</si>
  <si>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</si>
  <si>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</si>
  <si>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</si>
  <si>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</si>
  <si>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</si>
  <si>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</si>
  <si>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</si>
  <si>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</si>
  <si>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</si>
  <si>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</si>
  <si>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</si>
  <si>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</si>
  <si>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</si>
  <si>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</si>
  <si>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</si>
  <si>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</si>
  <si>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</si>
  <si>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</si>
  <si>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</si>
  <si>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</si>
  <si>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</si>
  <si>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</si>
  <si>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</si>
  <si>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</si>
  <si>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</si>
  <si>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</si>
  <si>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</si>
  <si>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</si>
  <si>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</si>
  <si>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</si>
  <si>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</si>
  <si>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</si>
  <si>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</si>
  <si>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</si>
  <si>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</si>
  <si>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</si>
  <si>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</si>
  <si>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</si>
  <si>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</si>
  <si>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</si>
  <si>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</si>
  <si>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</si>
  <si>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</si>
  <si>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</si>
  <si>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</si>
  <si>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</si>
  <si>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</si>
  <si>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</si>
  <si>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</si>
  <si>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</si>
  <si>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</si>
  <si>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</si>
  <si>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</si>
  <si>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</si>
  <si>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</si>
  <si>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</si>
  <si>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</si>
  <si>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</si>
  <si>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</si>
  <si>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</si>
  <si>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</si>
  <si>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</si>
  <si>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</si>
  <si>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</si>
  <si>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</si>
  <si>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</si>
  <si>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</si>
  <si>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</si>
  <si>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</si>
  <si>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</si>
  <si>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</si>
  <si>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</si>
  <si>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</si>
  <si>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</si>
  <si>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</si>
  <si>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</si>
  <si>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</si>
  <si>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</si>
  <si>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</si>
  <si>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</si>
  <si>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</si>
  <si>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</si>
  <si>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</si>
  <si>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</si>
  <si>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</si>
  <si>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</si>
  <si>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</si>
  <si>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</si>
  <si>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</si>
  <si>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</si>
  <si>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</si>
  <si>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</si>
  <si>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</si>
  <si>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</si>
  <si>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</si>
  <si>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</si>
  <si>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</si>
  <si>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</si>
  <si>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</si>
  <si>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</si>
  <si>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</si>
  <si>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</si>
  <si>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</si>
  <si>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</si>
  <si>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</si>
  <si>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</si>
  <si>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</si>
  <si>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</si>
  <si>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</si>
  <si>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</si>
  <si>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</si>
  <si>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</si>
  <si>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</si>
  <si>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</si>
  <si>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</si>
  <si>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</si>
  <si>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</si>
  <si>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</si>
  <si>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</si>
  <si>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</si>
  <si>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</si>
  <si>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</si>
  <si>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</si>
  <si>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</si>
  <si>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</si>
  <si>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</si>
  <si>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</si>
  <si>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</si>
  <si>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</si>
  <si>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</si>
  <si>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</si>
  <si>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</si>
  <si>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</si>
  <si>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</si>
  <si>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</si>
  <si>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</si>
  <si>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</si>
  <si>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</si>
  <si>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</si>
  <si>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</si>
  <si>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</si>
  <si>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</si>
  <si>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</si>
  <si>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</si>
  <si>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</si>
  <si>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</si>
  <si>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</si>
  <si>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</si>
  <si>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</si>
  <si>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</si>
  <si>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</si>
  <si>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</si>
  <si>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</si>
  <si>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</si>
  <si>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</si>
  <si>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</si>
  <si>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</si>
  <si>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</si>
  <si>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</si>
  <si>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</si>
  <si>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</si>
  <si>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</si>
  <si>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</si>
  <si>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</si>
  <si>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</si>
  <si>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</si>
  <si>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</si>
  <si>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</si>
  <si>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</si>
  <si>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</si>
  <si>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</si>
  <si>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</si>
  <si>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</si>
  <si>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</si>
  <si>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</si>
  <si>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</si>
  <si>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</si>
  <si>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</si>
  <si>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</si>
  <si>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</si>
  <si>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</si>
  <si>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</si>
  <si>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</si>
  <si>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</si>
  <si>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</si>
  <si>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</si>
  <si>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</si>
  <si>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</si>
  <si>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</si>
  <si>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</si>
  <si>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</si>
  <si>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</si>
  <si>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</si>
  <si>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</si>
  <si>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</si>
  <si>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</si>
  <si>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</si>
  <si>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</si>
  <si>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</si>
  <si>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</si>
  <si>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</si>
  <si>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</si>
  <si>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</si>
  <si>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</si>
  <si>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</si>
  <si>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</si>
  <si>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</si>
  <si>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</si>
  <si>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</si>
  <si>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</si>
  <si>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</si>
  <si>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</si>
  <si>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</si>
  <si>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</si>
  <si>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</si>
  <si>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</si>
  <si>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</si>
  <si>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</si>
  <si>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</si>
  <si>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</si>
  <si>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</si>
  <si>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</si>
  <si>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</si>
  <si>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</si>
  <si>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</si>
  <si>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</si>
  <si>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</si>
  <si>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</si>
  <si>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</si>
  <si>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</si>
  <si>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</si>
  <si>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</si>
  <si>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</si>
  <si>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</si>
  <si>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</si>
  <si>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</si>
  <si>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</si>
  <si>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</si>
  <si>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</si>
  <si>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</si>
  <si>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</si>
  <si>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</si>
  <si>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</si>
  <si>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</si>
  <si>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</si>
  <si>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</si>
  <si>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</si>
  <si>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</si>
  <si>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</si>
  <si>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</si>
  <si>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</si>
  <si>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</si>
  <si>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</si>
  <si>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</si>
  <si>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</si>
  <si>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</si>
  <si>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</si>
  <si>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</si>
  <si>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</si>
  <si>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</si>
  <si>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</si>
  <si>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</si>
  <si>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</si>
  <si>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</si>
  <si>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</si>
  <si>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</si>
  <si>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</si>
  <si>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</si>
  <si>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</si>
  <si>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</si>
  <si>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</si>
  <si>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</si>
  <si>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</si>
  <si>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</si>
  <si>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</si>
  <si>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</si>
  <si>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</si>
  <si>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</si>
  <si>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</si>
  <si>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</si>
  <si>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</si>
  <si>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</si>
  <si>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</si>
  <si>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</si>
  <si>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</si>
  <si>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</si>
  <si>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</si>
  <si>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</si>
  <si>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</si>
  <si>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</si>
  <si>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</si>
  <si>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</si>
  <si>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</si>
  <si>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</si>
  <si>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</si>
  <si>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</si>
  <si>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</si>
  <si>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</si>
  <si>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</si>
  <si>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</si>
  <si>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</si>
  <si>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</si>
  <si>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</si>
  <si>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</si>
  <si>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</si>
  <si>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</si>
  <si>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</si>
  <si>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</si>
  <si>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</si>
  <si>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</si>
  <si>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</si>
  <si>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</si>
  <si>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</si>
  <si>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</si>
  <si>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</si>
  <si>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</si>
  <si>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</si>
  <si>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</si>
  <si>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</si>
  <si>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</si>
  <si>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</si>
  <si>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</si>
  <si>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</si>
  <si>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</si>
  <si>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</si>
  <si>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</si>
  <si>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</si>
  <si>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</si>
  <si>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</si>
  <si>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</si>
  <si>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</si>
  <si>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</si>
  <si>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</si>
  <si>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</si>
  <si>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</si>
  <si>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</si>
  <si>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</si>
  <si>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</si>
  <si>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</si>
  <si>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</si>
  <si>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</si>
  <si>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</si>
  <si>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</si>
  <si>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</si>
  <si>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</si>
  <si>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</si>
  <si>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</si>
  <si>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</si>
  <si>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</si>
  <si>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</si>
  <si>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</si>
  <si>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</si>
  <si>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</si>
  <si>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</si>
  <si>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</si>
  <si>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</si>
  <si>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</si>
  <si>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</si>
  <si>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</si>
  <si>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</si>
  <si>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</si>
  <si>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</si>
  <si>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</si>
  <si>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</si>
  <si>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</si>
  <si>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</si>
  <si>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</si>
  <si>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</si>
  <si>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</si>
  <si>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</si>
  <si>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</si>
  <si>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</si>
  <si>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</si>
  <si>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</si>
  <si>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</si>
  <si>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</si>
  <si>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</si>
  <si>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</si>
  <si>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</si>
  <si>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</si>
  <si>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</si>
  <si>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</si>
  <si>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</si>
  <si>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</si>
  <si>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</si>
  <si>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</si>
  <si>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</si>
  <si>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</si>
  <si>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</si>
  <si>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</si>
  <si>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</si>
  <si>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</si>
  <si>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</si>
  <si>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</si>
  <si>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</si>
  <si>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</si>
  <si>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</si>
  <si>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</si>
  <si>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</si>
  <si>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</si>
  <si>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</si>
  <si>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</si>
  <si>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</si>
  <si>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</si>
  <si>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</si>
  <si>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</si>
  <si>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</si>
  <si>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</si>
  <si>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</si>
  <si>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</si>
  <si>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</si>
  <si>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</si>
  <si>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</si>
  <si>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</si>
  <si>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</si>
  <si>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</si>
  <si>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</si>
  <si>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</si>
  <si>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</si>
  <si>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</si>
  <si>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</si>
  <si>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</si>
  <si>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</si>
  <si>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</si>
  <si>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</si>
  <si>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</si>
  <si>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</si>
  <si>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</si>
  <si>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</si>
  <si>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</si>
  <si>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</si>
  <si>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</si>
  <si>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</si>
  <si>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</si>
  <si>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</si>
  <si>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</si>
  <si>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</si>
  <si>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</si>
  <si>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</si>
  <si>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</si>
  <si>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</si>
  <si>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</si>
  <si>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</si>
  <si>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</si>
  <si>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</si>
  <si>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</si>
  <si>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</si>
  <si>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</si>
  <si>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</si>
  <si>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</si>
  <si>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</si>
  <si>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</si>
  <si>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</si>
  <si>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</si>
  <si>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</si>
  <si>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</si>
  <si>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</si>
  <si>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</si>
  <si>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</si>
  <si>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</si>
  <si>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</si>
  <si>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</si>
  <si>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</si>
  <si>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</si>
  <si>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</si>
  <si>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</si>
  <si>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</si>
  <si>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</si>
  <si>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</si>
  <si>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</si>
  <si>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</si>
  <si>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</si>
  <si>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</si>
  <si>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</si>
  <si>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</si>
  <si>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</si>
  <si>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</si>
  <si>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</si>
  <si>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</si>
  <si>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</si>
  <si>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</si>
  <si>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</si>
  <si>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</si>
  <si>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</si>
  <si>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</si>
  <si>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</si>
  <si>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</si>
  <si>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</si>
  <si>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</si>
  <si>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</si>
  <si>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</si>
  <si>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</si>
  <si>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</si>
  <si>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</si>
  <si>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</si>
  <si>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</si>
  <si>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</si>
  <si>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</si>
  <si>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</si>
  <si>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</si>
  <si>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</si>
  <si>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</si>
  <si>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</si>
  <si>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</si>
  <si>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</si>
  <si>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</si>
  <si>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</si>
  <si>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</si>
  <si>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</si>
  <si>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</si>
  <si>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</si>
  <si>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</si>
  <si>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</si>
  <si>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</si>
  <si>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</si>
  <si>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</si>
  <si>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</si>
  <si>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</si>
  <si>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</si>
  <si>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</si>
  <si>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</si>
  <si>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</si>
  <si>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</si>
  <si>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</si>
  <si>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</si>
  <si>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</si>
  <si>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</si>
  <si>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</si>
  <si>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</si>
  <si>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</si>
  <si>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</si>
  <si>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</si>
  <si>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</si>
  <si>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</si>
  <si>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</si>
  <si>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</si>
  <si>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</si>
  <si>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</si>
  <si>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</si>
  <si>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</si>
  <si>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</si>
  <si>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</si>
  <si>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</si>
  <si>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</si>
  <si>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</si>
  <si>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</si>
  <si>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</si>
  <si>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</si>
  <si>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</si>
  <si>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</si>
  <si>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</si>
  <si>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</si>
  <si>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</si>
  <si>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</si>
  <si>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</si>
  <si>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</si>
  <si>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</si>
  <si>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</si>
  <si>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</si>
  <si>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</si>
  <si>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</si>
  <si>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</si>
  <si>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</si>
  <si>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</si>
  <si>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</si>
  <si>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</si>
  <si>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</si>
  <si>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</si>
  <si>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</si>
  <si>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</si>
  <si>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</si>
  <si>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</si>
  <si>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</si>
  <si>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</si>
  <si>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</si>
  <si>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</si>
  <si>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</si>
  <si>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</si>
  <si>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</si>
  <si>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</si>
  <si>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</si>
  <si>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</si>
  <si>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</si>
  <si>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</si>
  <si>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</si>
  <si>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</si>
  <si>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</si>
  <si>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</si>
  <si>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</si>
  <si>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</si>
  <si>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</si>
  <si>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</si>
  <si>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</si>
  <si>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</si>
  <si>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</si>
  <si>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</si>
  <si>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</si>
  <si>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</si>
  <si>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</si>
  <si>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</si>
  <si>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</si>
  <si>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</si>
  <si>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</si>
  <si>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</si>
  <si>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</si>
  <si>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</si>
  <si>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</si>
  <si>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</si>
  <si>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</si>
  <si>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</si>
  <si>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</si>
  <si>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</si>
  <si>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</si>
  <si>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</si>
  <si>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</si>
  <si>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</si>
  <si>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</si>
  <si>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</si>
  <si>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</si>
  <si>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</si>
  <si>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</si>
  <si>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</si>
  <si>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</si>
  <si>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</si>
  <si>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</si>
  <si>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</si>
  <si>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</si>
  <si>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</si>
  <si>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</si>
  <si>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</si>
  <si>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</si>
  <si>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</si>
  <si>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</si>
  <si>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</si>
  <si>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</si>
  <si>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</si>
  <si>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</si>
  <si>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</si>
  <si>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</si>
  <si>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</si>
  <si>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</si>
  <si>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</si>
  <si>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</si>
  <si>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</si>
  <si>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</si>
  <si>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</si>
  <si>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</si>
  <si>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</si>
  <si>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</si>
  <si>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</si>
  <si>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</si>
  <si>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</si>
  <si>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</si>
  <si>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</si>
  <si>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</si>
  <si>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</si>
  <si>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</si>
  <si>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</si>
  <si>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</si>
  <si>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</si>
  <si>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</si>
  <si>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</si>
  <si>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</si>
  <si>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</si>
  <si>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</si>
  <si>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</si>
  <si>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</si>
  <si>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</si>
  <si>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</si>
  <si>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</si>
  <si>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</si>
  <si>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</si>
  <si>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</si>
  <si>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</si>
  <si>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</si>
  <si>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</si>
  <si>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</si>
  <si>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</si>
  <si>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</si>
  <si>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</si>
  <si>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</si>
  <si>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</si>
  <si>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</si>
  <si>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</si>
  <si>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</si>
  <si>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</si>
  <si>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</si>
  <si>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</si>
  <si>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</si>
  <si>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</si>
  <si>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</si>
  <si>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</si>
  <si>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</si>
  <si>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</si>
  <si>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</si>
  <si>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</si>
  <si>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</si>
  <si>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</si>
  <si>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</si>
  <si>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</si>
  <si>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</si>
  <si>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</si>
  <si>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</si>
  <si>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</si>
  <si>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</si>
  <si>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</si>
  <si>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</si>
  <si>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</si>
  <si>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</si>
  <si>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</si>
  <si>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</si>
  <si>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</si>
  <si>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</si>
  <si>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</si>
  <si>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</si>
  <si>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</si>
  <si>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</si>
  <si>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</si>
  <si>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</si>
  <si>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</si>
  <si>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</si>
  <si>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</si>
  <si>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</si>
  <si>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</si>
  <si>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</si>
  <si>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</si>
  <si>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</si>
  <si>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</si>
  <si>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</si>
  <si>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</si>
  <si>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</si>
  <si>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</si>
  <si>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</si>
  <si>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</si>
  <si>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</si>
  <si>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</si>
  <si>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</si>
  <si>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</si>
  <si>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</si>
  <si>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</si>
  <si>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</si>
  <si>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</si>
  <si>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</si>
  <si>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</si>
  <si>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</si>
  <si>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</si>
  <si>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</si>
  <si>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</si>
  <si>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</si>
  <si>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</si>
  <si>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</si>
  <si>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</si>
  <si>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</si>
  <si>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</si>
  <si>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</si>
  <si>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</si>
  <si>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</si>
  <si>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</si>
  <si>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</si>
  <si>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</si>
  <si>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</si>
  <si>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</si>
  <si>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</si>
  <si>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</si>
  <si>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</si>
  <si>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</si>
  <si>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</si>
  <si>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</si>
  <si>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</si>
  <si>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</si>
  <si>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</si>
  <si>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</si>
  <si>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</si>
  <si>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</si>
  <si>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</si>
  <si>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</si>
  <si>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</si>
  <si>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</si>
  <si>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</si>
  <si>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</si>
  <si>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</si>
  <si>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</si>
  <si>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</si>
  <si>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</si>
  <si>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</si>
  <si>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</si>
  <si>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</si>
  <si>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</si>
  <si>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</si>
  <si>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</si>
  <si>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</si>
  <si>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</si>
  <si>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</si>
  <si>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</si>
  <si>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</si>
  <si>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</si>
  <si>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</si>
  <si>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</si>
  <si>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</si>
  <si>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</si>
  <si>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</si>
  <si>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</si>
  <si>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</si>
  <si>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</si>
  <si>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</si>
  <si>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</si>
  <si>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</si>
  <si>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</si>
  <si>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</si>
  <si>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</si>
  <si>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</si>
  <si>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</si>
  <si>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</si>
  <si>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</si>
  <si>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</si>
  <si>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</si>
  <si>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</si>
  <si>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</si>
  <si>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</si>
  <si>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</si>
  <si>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</si>
  <si>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</si>
  <si>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</si>
  <si>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</si>
  <si>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</si>
  <si>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</si>
  <si>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</si>
  <si>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</si>
  <si>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</si>
  <si>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</si>
  <si>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</si>
  <si>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</si>
  <si>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</si>
  <si>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</si>
  <si>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</si>
  <si>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</si>
  <si>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</si>
  <si>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</si>
  <si>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</si>
  <si>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</si>
  <si>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</si>
  <si>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</si>
  <si>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</si>
  <si>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</si>
  <si>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</si>
  <si>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</si>
  <si>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</si>
  <si>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</si>
  <si>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</si>
  <si>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</si>
  <si>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</si>
  <si>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</si>
  <si>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</si>
  <si>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</si>
  <si>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</si>
  <si>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</si>
  <si>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</si>
  <si>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</si>
  <si>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</si>
  <si>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</si>
  <si>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</si>
  <si>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</si>
  <si>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</si>
  <si>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</si>
  <si>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</si>
  <si>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</si>
  <si>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</si>
  <si>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</si>
  <si>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</si>
  <si>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</si>
  <si>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</si>
  <si>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</si>
  <si>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</si>
  <si>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</si>
  <si>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</si>
  <si>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</si>
  <si>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</si>
  <si>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</si>
  <si>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</si>
  <si>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</si>
  <si>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</si>
  <si>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</si>
  <si>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</si>
  <si>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</si>
  <si>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</si>
  <si>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</si>
  <si>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</si>
  <si>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</si>
  <si>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</si>
  <si>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</si>
  <si>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</si>
  <si>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</si>
  <si>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</si>
  <si>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</si>
  <si>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</si>
  <si>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</si>
  <si>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</si>
  <si>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</si>
  <si>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</si>
  <si>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</si>
  <si>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</si>
  <si>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</si>
  <si>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</si>
  <si>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</si>
  <si>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</si>
  <si>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</si>
  <si>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</si>
  <si>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</si>
  <si>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</si>
  <si>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</si>
  <si>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</si>
  <si>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</si>
  <si>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</si>
  <si>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</si>
  <si>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</si>
  <si>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</si>
  <si>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</si>
  <si>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</si>
  <si>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</si>
  <si>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</si>
  <si>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</si>
  <si>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</si>
  <si>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</si>
  <si>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</si>
  <si>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</si>
  <si>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</si>
  <si>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</si>
  <si>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</si>
  <si>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</si>
  <si>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</si>
  <si>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</si>
  <si>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</si>
  <si>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</si>
  <si>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</si>
  <si>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</si>
  <si>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</si>
  <si>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</si>
  <si>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</si>
  <si>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</si>
  <si>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</si>
  <si>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</si>
  <si>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</si>
  <si>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</si>
  <si>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</si>
  <si>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</si>
  <si>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</si>
  <si>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</si>
  <si>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</si>
  <si>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</si>
  <si>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</si>
  <si>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</si>
  <si>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</si>
  <si>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</si>
  <si>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</si>
  <si>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</si>
  <si>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</si>
  <si>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</si>
  <si>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</si>
  <si>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</si>
  <si>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</si>
  <si>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</si>
  <si>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</si>
  <si>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</si>
  <si>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</si>
  <si>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</si>
  <si>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</si>
  <si>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</si>
  <si>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</si>
  <si>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</si>
  <si>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</si>
  <si>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</si>
  <si>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</si>
  <si>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</si>
  <si>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</si>
  <si>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</si>
  <si>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</si>
  <si>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</si>
  <si>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</si>
  <si>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</si>
  <si>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</si>
  <si>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</si>
  <si>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</si>
  <si>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</si>
  <si>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</si>
  <si>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</si>
  <si>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</si>
  <si>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</si>
  <si>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</si>
  <si>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</si>
  <si>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</si>
  <si>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</si>
  <si>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</si>
  <si>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</si>
  <si>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</si>
  <si>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</si>
  <si>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</si>
  <si>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</si>
  <si>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</si>
  <si>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</si>
  <si>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</si>
  <si>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</si>
  <si>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</si>
  <si>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</si>
  <si>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</si>
  <si>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</si>
  <si>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</si>
  <si>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</si>
  <si>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</si>
  <si>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</si>
  <si>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</si>
  <si>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</si>
  <si>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</si>
  <si>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</si>
  <si>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</si>
  <si>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</si>
  <si>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</si>
  <si>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</si>
  <si>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</si>
  <si>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</si>
  <si>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</si>
  <si>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</si>
  <si>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</si>
  <si>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</si>
  <si>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</si>
  <si>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</si>
  <si>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</si>
  <si>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</si>
  <si>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</si>
  <si>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</si>
  <si>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</si>
  <si>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</si>
  <si>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</si>
  <si>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</si>
  <si>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</si>
  <si>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</si>
  <si>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</si>
  <si>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</si>
  <si>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</si>
  <si>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</si>
  <si>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</si>
  <si>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</si>
  <si>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</si>
  <si>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</si>
  <si>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</si>
  <si>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</si>
  <si>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</si>
  <si>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</si>
  <si>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</si>
  <si>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</si>
  <si>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</si>
  <si>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</si>
  <si>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</si>
  <si>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</si>
  <si>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</si>
  <si>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</si>
  <si>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</si>
  <si>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</si>
  <si>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</si>
  <si>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</si>
  <si>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</si>
  <si>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</si>
  <si>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</si>
  <si>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</si>
  <si>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</si>
  <si>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</si>
  <si>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</si>
  <si>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</si>
  <si>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</si>
  <si>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</si>
  <si>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</si>
  <si>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</si>
  <si>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</si>
  <si>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</si>
  <si>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</si>
  <si>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</si>
  <si>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</si>
  <si>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</si>
  <si>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</si>
  <si>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</si>
  <si>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</si>
  <si>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</si>
  <si>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</si>
  <si>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</si>
  <si>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</si>
  <si>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</si>
  <si>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</si>
  <si>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</si>
  <si>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</si>
  <si>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</si>
  <si>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</si>
  <si>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</si>
  <si>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</si>
  <si>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</si>
  <si>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</si>
  <si>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</si>
  <si>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</si>
  <si>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</si>
  <si>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</si>
  <si>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</si>
  <si>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</si>
  <si>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</si>
  <si>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</si>
  <si>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</si>
  <si>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</si>
  <si>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</si>
  <si>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</si>
  <si>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</si>
  <si>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</si>
  <si>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</si>
  <si>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</si>
  <si>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</si>
  <si>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</si>
  <si>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</si>
  <si>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</si>
  <si>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</si>
  <si>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</si>
  <si>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</si>
  <si>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</si>
  <si>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</si>
  <si>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</si>
  <si>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</si>
  <si>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</si>
  <si>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</si>
  <si>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</si>
  <si>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</si>
  <si>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</si>
  <si>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</si>
  <si>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</si>
  <si>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</si>
  <si>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</si>
  <si>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</si>
  <si>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</si>
  <si>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</si>
  <si>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</si>
  <si>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</si>
  <si>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</si>
  <si>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</si>
  <si>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</si>
  <si>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</si>
  <si>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</si>
  <si>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</si>
  <si>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</si>
  <si>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</si>
  <si>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</si>
  <si>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</si>
  <si>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</si>
  <si>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</si>
  <si>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</si>
  <si>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</si>
  <si>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</si>
  <si>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</si>
  <si>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</si>
  <si>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</si>
  <si>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</si>
  <si>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</si>
  <si>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</si>
  <si>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</si>
  <si>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</si>
  <si>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</si>
  <si>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</si>
  <si>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</si>
  <si>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</si>
  <si>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</si>
  <si>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</si>
  <si>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</si>
  <si>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</si>
  <si>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</si>
  <si>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</si>
  <si>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</si>
  <si>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</si>
  <si>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</si>
  <si>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</si>
  <si>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</si>
  <si>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</si>
  <si>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</si>
  <si>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</si>
  <si>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</si>
  <si>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</si>
  <si>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</si>
  <si>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</si>
  <si>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</si>
  <si>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</si>
  <si>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</si>
  <si>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</si>
  <si>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</si>
  <si>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</si>
  <si>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</si>
  <si>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</si>
  <si>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</si>
  <si>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</si>
  <si>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</si>
  <si>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</si>
  <si>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</si>
  <si>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</si>
  <si>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</si>
  <si>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</si>
  <si>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</si>
  <si>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</si>
  <si>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</si>
  <si>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</si>
  <si>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</si>
  <si>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</si>
  <si>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</si>
  <si>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</si>
  <si>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</si>
  <si>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</si>
  <si>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</si>
  <si>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</si>
  <si>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</si>
  <si>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</si>
  <si>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</si>
  <si>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</si>
  <si>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</si>
  <si>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</si>
  <si>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</si>
  <si>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</si>
  <si>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</si>
  <si>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</si>
  <si>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</si>
  <si>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</si>
  <si>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</si>
  <si>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</si>
  <si>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</si>
  <si>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</si>
  <si>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</si>
  <si>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</si>
  <si>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</si>
  <si>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</si>
  <si>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</si>
  <si>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</si>
  <si>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</si>
  <si>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</si>
  <si>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</si>
  <si>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</si>
  <si>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</si>
  <si>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</si>
  <si>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</si>
  <si>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</si>
  <si>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</si>
  <si>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</si>
  <si>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</si>
  <si>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</si>
  <si>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</si>
  <si>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</si>
  <si>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</si>
  <si>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</si>
  <si>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</si>
  <si>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</si>
  <si>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</si>
  <si>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</si>
  <si>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</si>
  <si>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</si>
  <si>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</si>
  <si>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</si>
  <si>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</si>
  <si>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</si>
  <si>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</si>
  <si>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</si>
  <si>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</si>
  <si>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</si>
  <si>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</si>
  <si>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</si>
  <si>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</si>
  <si>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</si>
  <si>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</si>
  <si>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</si>
  <si>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</si>
  <si>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</si>
  <si>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</si>
  <si>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</si>
  <si>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</si>
  <si>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</si>
  <si>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</si>
  <si>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</si>
  <si>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</si>
  <si>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</si>
  <si>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</si>
  <si>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</si>
  <si>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</si>
  <si>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</si>
  <si>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</si>
  <si>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</si>
  <si>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</si>
  <si>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</si>
  <si>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</si>
  <si>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</si>
  <si>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</si>
  <si>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</si>
  <si>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</si>
  <si>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</si>
  <si>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</si>
  <si>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</si>
  <si>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</si>
  <si>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</si>
  <si>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</si>
  <si>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</si>
  <si>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</si>
  <si>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</si>
  <si>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</si>
  <si>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</si>
  <si>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</si>
  <si>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</si>
  <si>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</si>
  <si>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</si>
  <si>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</si>
  <si>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</si>
  <si>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</si>
  <si>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</si>
  <si>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</si>
  <si>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</si>
  <si>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</si>
  <si>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</si>
  <si>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</si>
  <si>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</si>
  <si>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</si>
  <si>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</si>
  <si>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</si>
  <si>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</si>
  <si>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</si>
  <si>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</si>
  <si>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</si>
  <si>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</si>
  <si>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</si>
  <si>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</si>
  <si>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</si>
  <si>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</si>
  <si>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</si>
  <si>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</si>
  <si>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</si>
  <si>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</si>
  <si>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</si>
  <si>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</si>
  <si>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</si>
  <si>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</si>
  <si>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</si>
  <si>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</si>
  <si>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</si>
  <si>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</si>
  <si>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</si>
  <si>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</si>
  <si>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</si>
  <si>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</si>
  <si>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</si>
  <si>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</si>
  <si>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</si>
  <si>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</si>
  <si>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</si>
  <si>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</si>
  <si>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</si>
  <si>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</si>
  <si>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</si>
  <si>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</si>
  <si>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</si>
  <si>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</si>
  <si>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</si>
  <si>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</si>
  <si>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</si>
  <si>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</si>
  <si>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</si>
  <si>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</si>
  <si>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</si>
  <si>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</si>
  <si>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</si>
  <si>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</si>
  <si>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</si>
  <si>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</si>
  <si>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</si>
  <si>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</si>
  <si>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</si>
  <si>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</si>
  <si>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</si>
  <si>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</si>
  <si>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</si>
  <si>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</si>
  <si>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</si>
  <si>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</si>
  <si>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</si>
  <si>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</si>
  <si>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</si>
  <si>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</si>
  <si>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</si>
  <si>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</si>
  <si>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</si>
  <si>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</si>
  <si>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</si>
  <si>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</si>
  <si>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</si>
  <si>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</si>
  <si>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</si>
  <si>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</si>
  <si>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</si>
  <si>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</si>
  <si>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</si>
  <si>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</si>
  <si>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</si>
  <si>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</si>
  <si>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</si>
  <si>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</si>
  <si>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</si>
  <si>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</si>
  <si>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</si>
  <si>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</si>
  <si>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</si>
  <si>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</si>
  <si>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</si>
  <si>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</si>
  <si>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</si>
  <si>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</si>
  <si>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</si>
  <si>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</si>
  <si>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</si>
  <si>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</si>
  <si>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</si>
  <si>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</si>
  <si>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</si>
  <si>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</si>
  <si>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</si>
  <si>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</si>
  <si>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</si>
  <si>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</si>
  <si>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</si>
  <si>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</si>
  <si>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</si>
  <si>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</si>
  <si>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</si>
  <si>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</si>
  <si>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</si>
  <si>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</si>
  <si>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</si>
  <si>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</si>
  <si>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</si>
  <si>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</si>
  <si>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</si>
  <si>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</si>
  <si>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</si>
  <si>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</si>
  <si>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</si>
  <si>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</si>
  <si>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</si>
  <si>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</si>
  <si>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</si>
  <si>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</si>
  <si>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</si>
  <si>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</si>
  <si>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</si>
  <si>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</si>
  <si>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</si>
  <si>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</si>
  <si>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</si>
  <si>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</si>
  <si>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</si>
  <si>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</si>
  <si>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</si>
  <si>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</si>
  <si>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</si>
  <si>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</si>
  <si>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</si>
  <si>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</si>
  <si>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</si>
  <si>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</si>
  <si>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</si>
  <si>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</si>
  <si>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</si>
  <si>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</si>
  <si>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</si>
  <si>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</si>
  <si>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</si>
  <si>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</si>
  <si>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</si>
  <si>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</si>
  <si>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</si>
  <si>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</si>
  <si>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</si>
  <si>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</si>
  <si>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</si>
  <si>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</si>
  <si>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</si>
  <si>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</si>
  <si>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</si>
  <si>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</si>
  <si>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</si>
  <si>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</si>
  <si>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</si>
  <si>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</si>
  <si>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</si>
  <si>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</si>
  <si>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</si>
  <si>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</si>
  <si>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</si>
  <si>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</si>
  <si>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</si>
  <si>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</si>
  <si>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</si>
  <si>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</si>
  <si>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</si>
  <si>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</si>
  <si>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</si>
  <si>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</si>
  <si>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</si>
  <si>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</si>
  <si>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</si>
  <si>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</si>
  <si>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</si>
  <si>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</si>
  <si>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</si>
  <si>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</si>
  <si>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</si>
  <si>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</si>
  <si>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</si>
  <si>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</si>
  <si>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</si>
  <si>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</si>
  <si>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</si>
  <si>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</si>
  <si>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</si>
  <si>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</si>
  <si>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</si>
  <si>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</si>
  <si>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</si>
  <si>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</si>
  <si>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</si>
  <si>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</si>
  <si>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</si>
  <si>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</si>
  <si>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</si>
  <si>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</si>
  <si>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</si>
  <si>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</si>
  <si>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</si>
  <si>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</si>
  <si>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</si>
  <si>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</si>
  <si>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</si>
  <si>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</si>
  <si>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</si>
  <si>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</si>
  <si>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</si>
  <si>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</si>
  <si>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</si>
  <si>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</si>
  <si>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</si>
  <si>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</si>
  <si>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</si>
  <si>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</si>
  <si>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</si>
  <si>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</si>
  <si>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</si>
  <si>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</si>
  <si>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</si>
  <si>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</si>
  <si>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</si>
  <si>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</si>
  <si>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</si>
  <si>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</si>
  <si>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</si>
  <si>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</si>
  <si>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</si>
  <si>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</si>
  <si>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</si>
  <si>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</si>
  <si>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</si>
  <si>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</si>
  <si>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</si>
  <si>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</si>
  <si>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</si>
  <si>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</si>
  <si>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</si>
  <si>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</si>
  <si>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</si>
  <si>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</si>
  <si>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</si>
  <si>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</si>
  <si>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</si>
  <si>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</si>
  <si>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</si>
  <si>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</si>
  <si>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</si>
  <si>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</si>
  <si>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</si>
  <si>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</si>
  <si>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</si>
  <si>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</si>
  <si>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</si>
  <si>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</si>
  <si>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</si>
  <si>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</si>
  <si>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</si>
  <si>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</si>
  <si>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</si>
  <si>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</si>
  <si>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</si>
  <si>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</si>
  <si>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</si>
  <si>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</si>
  <si>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</si>
  <si>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</si>
  <si>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</si>
  <si>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</si>
  <si>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</si>
  <si>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</si>
  <si>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</si>
  <si>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</si>
  <si>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</si>
  <si>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</si>
  <si>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</si>
  <si>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</si>
  <si>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</si>
  <si>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</si>
  <si>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</si>
  <si>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</si>
  <si>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</si>
  <si>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</si>
  <si>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</si>
  <si>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</si>
  <si>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</si>
  <si>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</si>
  <si>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</si>
  <si>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</si>
  <si>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</si>
  <si>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</si>
  <si>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</si>
  <si>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</si>
  <si>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</si>
  <si>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</si>
  <si>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</si>
  <si>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</si>
  <si>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</si>
  <si>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</si>
  <si>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</si>
  <si>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</si>
  <si>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</si>
  <si>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</si>
  <si>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</si>
  <si>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</si>
  <si>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</si>
  <si>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</si>
  <si>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</si>
  <si>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</si>
  <si>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</si>
  <si>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</si>
  <si>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</si>
  <si>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</si>
  <si>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</si>
  <si>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</si>
  <si>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</si>
  <si>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</si>
  <si>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</si>
  <si>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</si>
  <si>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</si>
  <si>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</si>
  <si>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</si>
  <si>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</si>
  <si>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</si>
  <si>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</si>
  <si>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</si>
  <si>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</si>
  <si>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</si>
  <si>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</si>
  <si>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</si>
  <si>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</si>
  <si>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</si>
  <si>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</si>
  <si>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</si>
  <si>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</si>
  <si>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</si>
  <si>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</si>
  <si>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</si>
  <si>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</si>
  <si>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</si>
  <si>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</si>
  <si>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</si>
  <si>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</si>
  <si>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</si>
  <si>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</si>
  <si>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</si>
  <si>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</si>
  <si>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</si>
  <si>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</si>
  <si>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</si>
  <si>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</si>
  <si>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</si>
  <si>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</si>
  <si>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</si>
  <si>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</si>
  <si>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</si>
  <si>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</si>
  <si>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</si>
  <si>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</si>
  <si>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</si>
  <si>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</si>
  <si>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</si>
  <si>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</si>
  <si>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</si>
  <si>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</si>
  <si>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</si>
  <si>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</si>
  <si>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</si>
  <si>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</si>
  <si>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</si>
  <si>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</si>
  <si>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</si>
  <si>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</si>
  <si>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</si>
  <si>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</si>
  <si>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</si>
  <si>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</si>
  <si>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</si>
  <si>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</si>
  <si>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</si>
  <si>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</si>
  <si>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</si>
  <si>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</si>
  <si>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</si>
  <si>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</si>
  <si>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</si>
  <si>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</si>
  <si>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</si>
  <si>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</si>
  <si>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</si>
  <si>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</si>
  <si>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</si>
  <si>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</si>
  <si>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</si>
  <si>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</si>
  <si>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</si>
  <si>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</si>
  <si>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</si>
  <si>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</si>
  <si>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</si>
  <si>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</si>
  <si>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</si>
  <si>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</si>
  <si>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</si>
  <si>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</si>
  <si>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</si>
  <si>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</si>
  <si>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</si>
  <si>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</si>
  <si>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</si>
  <si>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</si>
  <si>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</si>
  <si>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</si>
  <si>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</si>
  <si>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</si>
  <si>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</si>
  <si>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</si>
  <si>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</si>
  <si>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</si>
  <si>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</si>
  <si>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</si>
  <si>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</si>
  <si>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</si>
  <si>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</si>
  <si>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</si>
  <si>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</si>
  <si>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</si>
  <si>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</si>
  <si>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</si>
  <si>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</si>
  <si>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</si>
  <si>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</si>
  <si>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</si>
  <si>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</si>
  <si>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</si>
  <si>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</si>
  <si>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</si>
  <si>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</si>
  <si>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</si>
  <si>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</si>
  <si>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</si>
  <si>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</si>
  <si>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</si>
  <si>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</si>
  <si>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</si>
  <si>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</si>
  <si>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</si>
  <si>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</si>
  <si>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</si>
  <si>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</si>
  <si>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</si>
  <si>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</si>
  <si>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</si>
  <si>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</si>
  <si>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</si>
  <si>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</si>
  <si>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</si>
  <si>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</si>
  <si>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</si>
  <si>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</si>
  <si>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</si>
  <si>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</si>
  <si>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</si>
  <si>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</si>
  <si>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</si>
  <si>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</si>
  <si>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</si>
  <si>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</si>
  <si>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</si>
  <si>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</si>
  <si>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</si>
  <si>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</si>
  <si>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</si>
  <si>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</si>
  <si>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</si>
  <si>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</si>
  <si>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</si>
  <si>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</si>
  <si>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</si>
  <si>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</si>
  <si>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</si>
  <si>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</si>
  <si>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</si>
  <si>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</si>
  <si>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</si>
  <si>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</si>
  <si>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</si>
  <si>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</si>
  <si>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</si>
  <si>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</si>
  <si>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</si>
  <si>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</si>
  <si>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</si>
  <si>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</si>
  <si>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</si>
  <si>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</si>
  <si>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</si>
  <si>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</si>
  <si>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</si>
  <si>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</si>
  <si>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</si>
  <si>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</si>
  <si>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</si>
  <si>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</si>
  <si>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</si>
  <si>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</si>
  <si>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</si>
  <si>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</si>
  <si>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</si>
  <si>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</si>
  <si>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</si>
  <si>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</si>
  <si>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</si>
  <si>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</si>
  <si>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</si>
  <si>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</si>
  <si>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</si>
  <si>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</si>
  <si>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</si>
  <si>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</si>
  <si>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</si>
  <si>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</si>
  <si>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</si>
  <si>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</si>
  <si>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</si>
  <si>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</si>
  <si>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</si>
  <si>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</si>
  <si>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</si>
  <si>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</si>
  <si>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</si>
  <si>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</si>
  <si>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</si>
  <si>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</si>
  <si>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</si>
  <si>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</si>
  <si>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</si>
  <si>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</si>
  <si>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</si>
  <si>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</si>
  <si>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</si>
  <si>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</si>
  <si>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</si>
  <si>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</si>
  <si>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</si>
  <si>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</si>
  <si>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</si>
  <si>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</si>
  <si>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</si>
  <si>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</si>
  <si>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</si>
  <si>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</si>
  <si>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</si>
  <si>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</si>
  <si>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</si>
  <si>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</si>
  <si>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</si>
  <si>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</si>
  <si>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</si>
  <si>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</si>
  <si>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</si>
  <si>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</si>
  <si>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</si>
  <si>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</si>
  <si>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</si>
  <si>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</si>
  <si>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</si>
  <si>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</si>
  <si>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</si>
  <si>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</si>
  <si>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</si>
  <si>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</si>
  <si>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</si>
  <si>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</si>
  <si>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</si>
  <si>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</si>
  <si>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</si>
  <si>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</si>
  <si>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</si>
  <si>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</si>
  <si>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</si>
  <si>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</si>
  <si>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</si>
  <si>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</si>
  <si>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</si>
  <si>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</si>
  <si>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</si>
  <si>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</si>
  <si>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</si>
  <si>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</si>
  <si>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</si>
  <si>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</si>
  <si>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</si>
  <si>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</si>
  <si>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</si>
  <si>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</si>
  <si>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</si>
  <si>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</si>
  <si>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</si>
  <si>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</si>
  <si>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</si>
  <si>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</si>
  <si>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</si>
  <si>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</si>
  <si>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</si>
  <si>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</si>
  <si>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</si>
  <si>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</si>
  <si>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</si>
  <si>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</si>
  <si>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</si>
  <si>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</si>
  <si>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</si>
  <si>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</si>
  <si>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</si>
  <si>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</si>
  <si>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</si>
  <si>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</si>
  <si>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</si>
  <si>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</si>
  <si>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</si>
  <si>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</si>
  <si>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</si>
  <si>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</si>
  <si>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</si>
  <si>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</si>
  <si>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</si>
  <si>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</si>
  <si>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</si>
  <si>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</si>
  <si>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</si>
  <si>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</si>
  <si>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</si>
  <si>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</si>
  <si>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</si>
  <si>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</si>
  <si>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</si>
  <si>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</si>
  <si>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</si>
  <si>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</si>
  <si>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</si>
  <si>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</si>
  <si>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</si>
  <si>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</si>
  <si>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</si>
  <si>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</si>
  <si>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</si>
  <si>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</si>
  <si>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</si>
  <si>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</si>
  <si>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</si>
  <si>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</si>
  <si>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</si>
  <si>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</si>
  <si>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</si>
  <si>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</si>
  <si>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</si>
  <si>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</si>
  <si>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</si>
  <si>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</si>
  <si>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</si>
  <si>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</si>
  <si>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</si>
  <si>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</si>
  <si>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</si>
  <si>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</si>
  <si>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</si>
  <si>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</si>
  <si>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</si>
  <si>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</si>
  <si>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</si>
  <si>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</si>
  <si>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</si>
  <si>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</si>
  <si>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</si>
  <si>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</si>
  <si>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</si>
  <si>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</si>
  <si>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</si>
  <si>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</si>
  <si>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</si>
  <si>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</si>
  <si>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</si>
  <si>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</si>
  <si>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</si>
  <si>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</si>
  <si>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</si>
  <si>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</si>
  <si>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</si>
  <si>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</si>
  <si>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</si>
  <si>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</si>
  <si>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</si>
  <si>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</si>
  <si>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</si>
  <si>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</si>
  <si>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</si>
  <si>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</si>
  <si>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</si>
  <si>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</si>
  <si>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</si>
  <si>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</si>
  <si>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</si>
  <si>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</si>
  <si>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</si>
  <si>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</si>
  <si>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</si>
  <si>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</si>
  <si>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</si>
  <si>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</si>
  <si>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</si>
  <si>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</si>
  <si>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</si>
  <si>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</si>
  <si>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</si>
  <si>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</si>
  <si>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</si>
  <si>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</si>
  <si>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</si>
  <si>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</si>
  <si>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</si>
  <si>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</si>
  <si>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</si>
  <si>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</si>
  <si>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</si>
  <si>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</si>
  <si>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</si>
  <si>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</si>
  <si>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</si>
  <si>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</si>
  <si>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</si>
  <si>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</si>
  <si>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</si>
  <si>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</si>
  <si>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</si>
  <si>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</si>
  <si>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</si>
  <si>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</si>
  <si>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</si>
  <si>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</si>
  <si>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</si>
  <si>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</si>
  <si>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</si>
  <si>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</si>
  <si>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</si>
  <si>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</si>
  <si>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</si>
  <si>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</si>
  <si>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</si>
  <si>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</si>
  <si>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</si>
  <si>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</si>
  <si>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</si>
  <si>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</si>
  <si>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</si>
  <si>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</si>
  <si>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</si>
  <si>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</si>
  <si>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</si>
  <si>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</si>
  <si>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</si>
  <si>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</si>
  <si>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</si>
  <si>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</si>
  <si>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</si>
  <si>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</si>
  <si>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</si>
  <si>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</si>
  <si>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</si>
  <si>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</si>
  <si>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</si>
  <si>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</si>
  <si>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</si>
  <si>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</si>
  <si>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</si>
  <si>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</si>
  <si>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</si>
  <si>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</si>
  <si>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</si>
  <si>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</si>
  <si>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</si>
  <si>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</si>
  <si>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</si>
  <si>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</si>
  <si>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</si>
  <si>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</si>
  <si>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</si>
  <si>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</si>
  <si>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</si>
  <si>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</si>
  <si>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</si>
  <si>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</si>
  <si>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</si>
  <si>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</si>
  <si>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</si>
  <si>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</si>
  <si>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</si>
  <si>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</si>
  <si>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</si>
  <si>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</si>
  <si>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</si>
  <si>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</si>
  <si>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</si>
  <si>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</si>
  <si>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</si>
  <si>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</si>
  <si>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</si>
  <si>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</si>
  <si>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</si>
  <si>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</si>
  <si>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</si>
  <si>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</si>
  <si>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</si>
  <si>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</si>
  <si>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</si>
  <si>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</si>
  <si>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</si>
  <si>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</si>
  <si>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</si>
  <si>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</si>
  <si>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</si>
  <si>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</si>
  <si>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</si>
  <si>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</si>
  <si>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</si>
  <si>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</si>
  <si>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</si>
  <si>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</si>
  <si>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</si>
  <si>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</si>
  <si>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</si>
  <si>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</si>
  <si>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</si>
  <si>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</si>
  <si>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</si>
  <si>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</si>
  <si>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</si>
  <si>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</si>
  <si>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</si>
  <si>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</si>
  <si>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</si>
  <si>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</si>
  <si>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</si>
  <si>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</si>
  <si>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</si>
  <si>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</si>
  <si>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</si>
  <si>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</si>
  <si>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</si>
  <si>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</si>
  <si>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</si>
  <si>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</si>
  <si>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</si>
  <si>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</si>
  <si>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</si>
  <si>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</si>
  <si>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</si>
  <si>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</si>
  <si>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</si>
  <si>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</si>
  <si>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</si>
  <si>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</si>
  <si>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</si>
  <si>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</si>
  <si>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</si>
  <si>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</si>
  <si>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</si>
  <si>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</si>
  <si>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</si>
  <si>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</si>
  <si>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</si>
  <si>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</si>
  <si>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</si>
  <si>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</si>
  <si>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</si>
  <si>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</si>
  <si>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</si>
  <si>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</si>
  <si>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</si>
  <si>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</si>
  <si>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</si>
  <si>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</si>
  <si>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</si>
  <si>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</si>
  <si>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</si>
  <si>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</si>
  <si>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</si>
  <si>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</si>
  <si>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</si>
  <si>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</si>
  <si>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</si>
  <si>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</si>
  <si>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</si>
  <si>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</si>
  <si>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</si>
  <si>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</si>
  <si>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</si>
  <si>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</si>
  <si>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</si>
  <si>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</si>
  <si>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</si>
  <si>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</si>
  <si>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</si>
  <si>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</si>
  <si>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</si>
  <si>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</si>
  <si>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</si>
  <si>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</si>
  <si>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</si>
  <si>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</si>
  <si>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</si>
  <si>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</si>
  <si>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</si>
  <si>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</si>
  <si>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</si>
  <si>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</si>
  <si>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</si>
  <si>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</si>
  <si>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</si>
  <si>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</si>
  <si>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</si>
  <si>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</si>
  <si>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</si>
  <si>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</si>
  <si>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</si>
  <si>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</si>
  <si>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</si>
  <si>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</si>
  <si>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</si>
  <si>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</si>
  <si>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</si>
  <si>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</si>
  <si>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</si>
  <si>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</si>
  <si>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</si>
  <si>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</si>
  <si>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</si>
  <si>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</si>
  <si>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</si>
  <si>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</si>
  <si>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</si>
  <si>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</si>
  <si>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</si>
  <si>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</si>
  <si>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</si>
  <si>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</si>
  <si>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</si>
  <si>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</si>
  <si>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</si>
  <si>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</si>
  <si>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</si>
  <si>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</si>
  <si>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</si>
  <si>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</si>
  <si>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</si>
  <si>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</si>
  <si>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</si>
  <si>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</si>
  <si>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</si>
  <si>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</si>
  <si>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</si>
  <si>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</si>
  <si>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</si>
  <si>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</si>
  <si>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</si>
  <si>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</si>
  <si>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</si>
  <si>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</si>
  <si>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</si>
  <si>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</si>
  <si>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</si>
  <si>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</si>
  <si>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</si>
  <si>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</si>
  <si>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</si>
  <si>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</si>
  <si>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</si>
  <si>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</si>
  <si>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</si>
  <si>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</si>
  <si>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</si>
  <si>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</si>
  <si>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</si>
  <si>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</si>
  <si>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</si>
  <si>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</si>
  <si>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</si>
  <si>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</si>
  <si>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</si>
  <si>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</si>
  <si>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</si>
  <si>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</si>
  <si>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</si>
  <si>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</si>
  <si>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</si>
  <si>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</si>
  <si>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</si>
  <si>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</si>
  <si>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</si>
  <si>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</si>
  <si>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</si>
  <si>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</si>
  <si>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</si>
  <si>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</si>
  <si>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</si>
  <si>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</si>
  <si>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</si>
  <si>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</si>
  <si>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</si>
  <si>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</si>
  <si>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</si>
  <si>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</si>
  <si>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</si>
  <si>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</si>
  <si>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</si>
  <si>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</si>
  <si>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</si>
  <si>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</si>
  <si>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</si>
  <si>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</si>
  <si>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</si>
  <si>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</si>
  <si>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</si>
  <si>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</si>
  <si>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</si>
  <si>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</si>
  <si>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</si>
  <si>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</si>
  <si>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</si>
  <si>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</si>
  <si>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</si>
  <si>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</si>
  <si>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</si>
  <si>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</si>
  <si>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</si>
  <si>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</si>
  <si>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</si>
  <si>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</si>
  <si>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</si>
  <si>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</si>
  <si>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</si>
  <si>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</si>
  <si>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</si>
  <si>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</si>
  <si>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</si>
  <si>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</si>
  <si>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</si>
  <si>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</si>
  <si>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</si>
  <si>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</si>
  <si>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</si>
  <si>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</si>
  <si>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</si>
  <si>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</si>
  <si>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</si>
  <si>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</si>
  <si>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</si>
  <si>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</si>
  <si>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</si>
  <si>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</si>
  <si>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</si>
  <si>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</si>
  <si>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</si>
  <si>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</si>
  <si>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</si>
  <si>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</si>
  <si>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</si>
  <si>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</si>
  <si>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</si>
  <si>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</si>
  <si>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</si>
  <si>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</si>
  <si>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</si>
  <si>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</si>
  <si>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</si>
  <si>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</si>
  <si>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</si>
  <si>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</si>
  <si>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</si>
  <si>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</si>
  <si>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</si>
  <si>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</si>
  <si>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</si>
  <si>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</si>
  <si>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</si>
  <si>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</si>
  <si>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</si>
  <si>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</si>
  <si>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</si>
  <si>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</si>
  <si>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</si>
  <si>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</si>
  <si>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</si>
  <si>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</si>
  <si>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</si>
  <si>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</si>
  <si>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</si>
  <si>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</si>
  <si>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</si>
  <si>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</si>
  <si>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</si>
  <si>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</si>
  <si>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</si>
  <si>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</si>
  <si>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</si>
  <si>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</si>
  <si>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</si>
  <si>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</si>
  <si>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</si>
  <si>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</si>
  <si>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</si>
  <si>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</si>
  <si>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</si>
  <si>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</si>
  <si>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</si>
  <si>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</si>
  <si>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</si>
  <si>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</si>
  <si>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</si>
  <si>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</si>
  <si>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</si>
  <si>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</si>
  <si>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</si>
  <si>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</si>
  <si>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</si>
  <si>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</si>
  <si>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</si>
  <si>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</si>
  <si>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</si>
  <si>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</si>
  <si>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</si>
  <si>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</si>
  <si>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</si>
  <si>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</si>
  <si>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</si>
  <si>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</si>
  <si>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</si>
  <si>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</si>
  <si>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</si>
  <si>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</si>
  <si>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</si>
  <si>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</si>
  <si>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</si>
  <si>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</si>
  <si>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</si>
  <si>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</si>
  <si>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</si>
  <si>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</si>
  <si>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</si>
  <si>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</si>
  <si>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</si>
  <si>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</si>
  <si>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</si>
  <si>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</si>
  <si>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</si>
  <si>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</si>
  <si>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</si>
  <si>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</si>
  <si>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</si>
  <si>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</si>
  <si>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</si>
  <si>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</si>
  <si>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</si>
  <si>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</si>
  <si>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</si>
  <si>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</si>
  <si>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</si>
  <si>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</si>
  <si>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</si>
  <si>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</si>
  <si>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</si>
  <si>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</si>
  <si>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</si>
  <si>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</si>
  <si>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</si>
  <si>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</si>
  <si>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</si>
  <si>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</si>
  <si>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</si>
  <si>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</si>
  <si>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</si>
  <si>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</si>
  <si>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</si>
  <si>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</si>
  <si>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</si>
  <si>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</si>
  <si>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</si>
  <si>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</si>
  <si>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</si>
  <si>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</si>
  <si>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</si>
  <si>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</si>
  <si>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</si>
  <si>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</si>
  <si>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</si>
  <si>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</si>
  <si>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</si>
  <si>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</si>
  <si>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</si>
  <si>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</si>
  <si>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</si>
  <si>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</si>
  <si>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</si>
  <si>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</si>
  <si>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</si>
  <si>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</si>
  <si>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</si>
  <si>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</si>
  <si>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</si>
  <si>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</si>
  <si>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</si>
  <si>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</si>
  <si>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</si>
  <si>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</si>
  <si>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</si>
  <si>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</si>
  <si>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</si>
  <si>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</si>
  <si>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</si>
  <si>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</si>
  <si>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</si>
  <si>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</si>
  <si>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</si>
  <si>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</si>
  <si>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</si>
  <si>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</si>
  <si>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</si>
  <si>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</si>
  <si>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</si>
  <si>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</si>
  <si>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</si>
  <si>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</si>
  <si>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</si>
  <si>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</si>
  <si>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</si>
  <si>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</si>
  <si>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</si>
  <si>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</si>
  <si>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</si>
  <si>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</si>
  <si>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</si>
  <si>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</si>
  <si>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</si>
  <si>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</si>
  <si>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</si>
  <si>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</si>
  <si>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</si>
  <si>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</si>
  <si>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</si>
  <si>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</si>
  <si>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</si>
  <si>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</si>
  <si>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</si>
  <si>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</si>
  <si>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</si>
  <si>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</si>
  <si>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</si>
  <si>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</si>
  <si>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</si>
  <si>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</si>
  <si>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</si>
  <si>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</si>
  <si>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</si>
  <si>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</si>
  <si>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</si>
  <si>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</si>
  <si>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</si>
  <si>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</si>
  <si>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</si>
  <si>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</si>
  <si>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</si>
  <si>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</si>
  <si>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</si>
  <si>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</si>
  <si>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</si>
  <si>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</si>
  <si>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</si>
  <si>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</si>
  <si>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</si>
  <si>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</si>
  <si>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</si>
  <si>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</si>
  <si>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</si>
  <si>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</si>
  <si>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</si>
  <si>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</si>
  <si>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</si>
  <si>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</si>
  <si>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</si>
  <si>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</si>
  <si>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</si>
  <si>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</si>
  <si>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</si>
  <si>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</si>
  <si>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</si>
  <si>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</si>
  <si>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</si>
  <si>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</si>
  <si>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</si>
  <si>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</si>
  <si>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</si>
  <si>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</si>
  <si>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</si>
  <si>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</si>
  <si>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</si>
  <si>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</si>
  <si>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</si>
  <si>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</si>
  <si>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</si>
  <si>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</si>
  <si>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</si>
  <si>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</si>
  <si>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</si>
  <si>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</si>
  <si>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</si>
  <si>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</si>
  <si>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</si>
  <si>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</si>
  <si>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</si>
  <si>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</si>
  <si>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</si>
  <si>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</si>
  <si>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</si>
  <si>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</si>
  <si>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</si>
  <si>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</si>
  <si>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</si>
  <si>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</si>
  <si>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</si>
  <si>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</si>
  <si>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</si>
  <si>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</si>
  <si>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</si>
  <si>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</si>
  <si>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</si>
  <si>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</si>
  <si>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</si>
  <si>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</si>
  <si>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</si>
  <si>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</si>
  <si>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</si>
  <si>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</si>
  <si>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</si>
  <si>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</si>
  <si>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</si>
  <si>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</si>
  <si>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</si>
  <si>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</si>
  <si>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</si>
  <si>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</si>
  <si>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</si>
  <si>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</si>
  <si>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</si>
  <si>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</si>
  <si>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</si>
  <si>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</si>
  <si>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</si>
  <si>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</si>
  <si>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</si>
  <si>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</si>
  <si>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</si>
  <si>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</si>
  <si>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</si>
  <si>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</si>
  <si>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</si>
  <si>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</si>
  <si>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</si>
  <si>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</si>
  <si>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</si>
  <si>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</si>
  <si>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</si>
  <si>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</si>
  <si>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</si>
  <si>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</si>
  <si>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</si>
  <si>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</si>
  <si>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</si>
  <si>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</si>
  <si>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</si>
  <si>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</si>
  <si>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</si>
  <si>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</si>
  <si>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</si>
  <si>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</si>
  <si>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</si>
  <si>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</si>
  <si>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</si>
  <si>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</si>
  <si>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</si>
  <si>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</si>
  <si>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</si>
  <si>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</si>
  <si>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</si>
  <si>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</si>
  <si>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</si>
  <si>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</si>
  <si>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</si>
  <si>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</si>
  <si>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</si>
  <si>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</si>
  <si>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</si>
  <si>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</si>
  <si>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</si>
  <si>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</si>
  <si>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</si>
  <si>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</si>
  <si>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</si>
  <si>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</si>
  <si>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</si>
  <si>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</si>
  <si>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</si>
  <si>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</si>
  <si>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</si>
  <si>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</si>
  <si>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</si>
  <si>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</si>
  <si>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</si>
  <si>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</si>
  <si>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</si>
  <si>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</si>
  <si>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</si>
  <si>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</si>
  <si>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</si>
  <si>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</si>
  <si>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</si>
  <si>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</si>
  <si>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</si>
  <si>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</si>
  <si>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</si>
  <si>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</si>
  <si>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</si>
  <si>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</si>
  <si>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</si>
  <si>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</si>
  <si>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</si>
  <si>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</si>
  <si>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</si>
  <si>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</si>
  <si>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</si>
  <si>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</si>
  <si>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</si>
  <si>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</si>
  <si>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</si>
  <si>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</si>
  <si>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</si>
  <si>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</si>
  <si>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</si>
  <si>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</si>
  <si>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</si>
  <si>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</si>
  <si>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</si>
  <si>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</si>
  <si>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</si>
  <si>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</si>
  <si>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</si>
  <si>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</si>
  <si>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</si>
  <si>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</si>
  <si>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</si>
  <si>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</si>
  <si>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</si>
  <si>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</si>
  <si>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</si>
  <si>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</si>
  <si>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</si>
  <si>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</si>
  <si>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</si>
  <si>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</si>
  <si>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</si>
  <si>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</si>
  <si>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</si>
  <si>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</si>
  <si>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</si>
  <si>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</si>
  <si>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</si>
  <si>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</si>
  <si>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</si>
  <si>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</si>
  <si>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</si>
  <si>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</si>
  <si>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</si>
  <si>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</si>
  <si>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</si>
  <si>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</si>
  <si>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</si>
  <si>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</si>
  <si>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</si>
  <si>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</si>
  <si>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</si>
  <si>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</si>
  <si>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</si>
  <si>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</si>
  <si>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</si>
  <si>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</si>
  <si>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</si>
  <si>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</si>
  <si>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</si>
  <si>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</si>
  <si>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</si>
  <si>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</si>
  <si>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</si>
  <si>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</si>
  <si>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</si>
  <si>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</si>
  <si>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</si>
  <si>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</si>
  <si>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</si>
  <si>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</si>
  <si>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</si>
  <si>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</si>
  <si>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</si>
  <si>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</si>
  <si>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</si>
  <si>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</si>
  <si>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</si>
  <si>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</si>
  <si>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</si>
  <si>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</si>
  <si>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</si>
  <si>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</si>
  <si>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</si>
  <si>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</si>
  <si>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</si>
  <si>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</si>
  <si>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</si>
  <si>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</si>
  <si>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</si>
  <si>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</si>
  <si>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</si>
  <si>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</si>
  <si>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</si>
  <si>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</si>
  <si>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</si>
  <si>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</si>
  <si>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</si>
  <si>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</si>
  <si>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</si>
  <si>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</si>
  <si>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</si>
  <si>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</si>
  <si>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</si>
  <si>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</si>
  <si>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</si>
  <si>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</si>
  <si>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</si>
  <si>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</si>
  <si>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</si>
  <si>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</si>
  <si>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</si>
  <si>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</si>
  <si>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</si>
  <si>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</si>
  <si>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</si>
  <si>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</si>
  <si>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</si>
  <si>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</si>
  <si>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</si>
  <si>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</si>
  <si>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</si>
  <si>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</si>
  <si>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</si>
  <si>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</si>
  <si>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</si>
  <si>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</si>
  <si>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</si>
  <si>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</si>
  <si>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</si>
  <si>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</si>
  <si>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</si>
  <si>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</si>
  <si>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</si>
  <si>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</si>
  <si>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</si>
  <si>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</si>
  <si>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</si>
  <si>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</si>
  <si>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</si>
  <si>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</si>
  <si>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</si>
  <si>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</si>
  <si>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</si>
  <si>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</si>
  <si>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</si>
  <si>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</si>
  <si>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</si>
  <si>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</si>
  <si>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</si>
  <si>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</si>
  <si>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</si>
  <si>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</si>
  <si>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</si>
  <si>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</si>
  <si>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</si>
  <si>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</si>
  <si>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</si>
  <si>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</si>
  <si>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</si>
  <si>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</si>
  <si>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</si>
  <si>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</si>
  <si>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</si>
  <si>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</si>
  <si>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</si>
  <si>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</si>
  <si>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</si>
  <si>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</si>
  <si>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</si>
  <si>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</si>
  <si>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</si>
  <si>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</si>
  <si>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</si>
  <si>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</si>
  <si>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</si>
  <si>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</si>
  <si>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</si>
  <si>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</si>
  <si>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</si>
  <si>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</si>
  <si>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</si>
  <si>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</si>
  <si>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</si>
  <si>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</si>
  <si>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</si>
  <si>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</si>
  <si>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</si>
  <si>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</si>
  <si>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</si>
  <si>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</si>
  <si>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</si>
  <si>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</si>
  <si>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</si>
  <si>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</si>
  <si>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</si>
  <si>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</si>
  <si>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</si>
  <si>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</si>
  <si>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</si>
  <si>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</si>
  <si>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</si>
  <si>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</si>
  <si>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</si>
  <si>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</si>
  <si>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</si>
  <si>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</si>
  <si>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</si>
  <si>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</si>
  <si>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</si>
  <si>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</si>
  <si>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</si>
  <si>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</si>
  <si>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</si>
  <si>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</si>
  <si>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</si>
  <si>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</si>
  <si>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</si>
  <si>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</si>
  <si>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</si>
  <si>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</si>
  <si>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</si>
  <si>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</si>
  <si>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</si>
  <si>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</si>
  <si>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</si>
  <si>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</si>
  <si>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</si>
  <si>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</si>
  <si>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</si>
  <si>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</si>
  <si>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</si>
  <si>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</si>
  <si>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</si>
  <si>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</si>
  <si>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</si>
  <si>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</si>
  <si>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</si>
  <si>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</si>
  <si>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</si>
  <si>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</si>
  <si>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</si>
  <si>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</si>
  <si>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</si>
  <si>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</si>
  <si>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</si>
  <si>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</si>
  <si>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</si>
  <si>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</si>
  <si>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</si>
  <si>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</si>
  <si>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</si>
  <si>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</si>
  <si>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</si>
  <si>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</si>
  <si>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</si>
  <si>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</si>
  <si>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</si>
  <si>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</si>
  <si>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</si>
  <si>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</si>
  <si>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</si>
  <si>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</si>
  <si>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</si>
  <si>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</si>
  <si>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</si>
  <si>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</si>
  <si>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</si>
  <si>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</si>
  <si>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</si>
  <si>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</si>
  <si>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</si>
  <si>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</si>
  <si>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</si>
  <si>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</si>
  <si>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</si>
  <si>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</si>
  <si>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</si>
  <si>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</si>
  <si>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</si>
  <si>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</si>
  <si>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</si>
  <si>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</si>
  <si>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</si>
  <si>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</si>
  <si>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</si>
  <si>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</si>
  <si>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</si>
  <si>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</si>
  <si>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</si>
  <si>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</si>
  <si>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</si>
  <si>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</si>
  <si>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</si>
  <si>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</si>
  <si>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</si>
  <si>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</si>
  <si>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</si>
  <si>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</si>
  <si>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</si>
  <si>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</si>
  <si>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</si>
  <si>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</si>
  <si>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</si>
  <si>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</si>
  <si>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</si>
  <si>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</si>
  <si>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</si>
  <si>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</si>
  <si>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</si>
  <si>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</si>
  <si>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</si>
  <si>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</si>
  <si>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</si>
  <si>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</si>
  <si>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</si>
  <si>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</si>
  <si>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</si>
  <si>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</si>
  <si>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</si>
  <si>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</si>
  <si>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</si>
  <si>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</si>
  <si>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</si>
  <si>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</si>
  <si>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</si>
  <si>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</si>
  <si>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</si>
  <si>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</si>
  <si>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</si>
  <si>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</si>
  <si>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</si>
  <si>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</si>
  <si>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</si>
  <si>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</si>
  <si>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</si>
  <si>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</si>
  <si>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</si>
  <si>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</si>
  <si>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</si>
  <si>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</si>
  <si>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</si>
  <si>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</si>
  <si>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</si>
  <si>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</si>
  <si>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</si>
  <si>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</si>
  <si>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</si>
  <si>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</si>
  <si>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</si>
  <si>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</si>
  <si>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</si>
  <si>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</si>
  <si>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</si>
  <si>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</si>
  <si>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</si>
  <si>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</si>
  <si>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</si>
  <si>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</si>
  <si>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</si>
  <si>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</si>
  <si>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</si>
  <si>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</si>
  <si>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</si>
  <si>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</si>
  <si>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</si>
  <si>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</si>
  <si>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</si>
  <si>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</si>
  <si>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</si>
  <si>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</si>
  <si>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</si>
  <si>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</si>
  <si>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</si>
  <si>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</si>
  <si>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</si>
  <si>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</si>
  <si>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</si>
  <si>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</si>
  <si>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</si>
  <si>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</si>
  <si>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</si>
  <si>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</si>
  <si>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</si>
  <si>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</si>
  <si>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</si>
  <si>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</si>
  <si>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</si>
  <si>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</si>
  <si>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</si>
  <si>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</si>
  <si>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</si>
  <si>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</si>
  <si>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</si>
  <si>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</si>
  <si>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</si>
  <si>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</si>
  <si>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</si>
  <si>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</si>
  <si>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</si>
  <si>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</si>
  <si>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</si>
  <si>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</si>
  <si>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</si>
  <si>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</si>
  <si>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</si>
  <si>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</si>
  <si>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</si>
  <si>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</si>
  <si>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</si>
  <si>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</si>
  <si>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</si>
  <si>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</si>
  <si>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</si>
  <si>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</si>
  <si>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</si>
  <si>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</si>
  <si>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</si>
  <si>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</si>
  <si>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</si>
  <si>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</si>
  <si>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</si>
  <si>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</si>
  <si>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</si>
  <si>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</si>
  <si>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</si>
  <si>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</si>
  <si>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</si>
  <si>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</si>
  <si>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</si>
  <si>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</si>
  <si>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</si>
  <si>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</si>
  <si>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</si>
  <si>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</si>
  <si>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</si>
  <si>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</si>
  <si>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</si>
  <si>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</si>
  <si>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</si>
  <si>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</si>
  <si>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</si>
  <si>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</si>
  <si>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</si>
  <si>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</si>
  <si>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</si>
  <si>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</si>
  <si>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</si>
  <si>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</si>
  <si>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</si>
  <si>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</si>
  <si>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</si>
  <si>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</si>
  <si>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</si>
  <si>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</si>
  <si>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</si>
  <si>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</si>
  <si>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</si>
  <si>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</si>
  <si>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</si>
  <si>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</si>
  <si>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</si>
  <si>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</si>
  <si>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</si>
  <si>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</si>
  <si>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</si>
  <si>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</si>
  <si>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</si>
  <si>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</si>
  <si>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</si>
  <si>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</si>
  <si>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</si>
  <si>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</si>
  <si>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</si>
  <si>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</si>
  <si>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</si>
  <si>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</si>
  <si>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</si>
  <si>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</si>
  <si>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</si>
  <si>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</si>
  <si>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</si>
  <si>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</si>
  <si>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</si>
  <si>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</si>
  <si>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</si>
  <si>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</si>
  <si>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</si>
  <si>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</si>
  <si>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</si>
  <si>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</si>
  <si>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</si>
  <si>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</si>
  <si>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</si>
  <si>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</si>
  <si>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</si>
  <si>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</si>
  <si>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</si>
  <si>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</si>
  <si>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</si>
  <si>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</si>
  <si>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</si>
  <si>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</si>
  <si>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</si>
  <si>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</si>
  <si>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</si>
  <si>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</si>
  <si>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</si>
  <si>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</si>
  <si>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</si>
  <si>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</si>
  <si>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</si>
  <si>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</si>
  <si>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</si>
  <si>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</si>
  <si>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</si>
  <si>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</si>
  <si>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</si>
  <si>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</si>
  <si>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</si>
  <si>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</si>
  <si>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</si>
  <si>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</si>
  <si>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</si>
  <si>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</si>
  <si>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</si>
  <si>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</si>
  <si>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</si>
  <si>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</si>
  <si>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</si>
  <si>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</si>
  <si>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</si>
  <si>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</si>
  <si>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</si>
  <si>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</si>
  <si>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</si>
  <si>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</si>
  <si>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</si>
  <si>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</si>
  <si>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</si>
  <si>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</si>
  <si>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</si>
  <si>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</si>
  <si>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</si>
  <si>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</si>
  <si>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</si>
  <si>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</si>
  <si>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</si>
  <si>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</si>
  <si>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</si>
  <si>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</si>
  <si>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</si>
  <si>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</si>
  <si>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</si>
  <si>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</si>
  <si>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</si>
  <si>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</si>
  <si>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</si>
  <si>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</si>
  <si>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</si>
  <si>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</si>
  <si>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</si>
  <si>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</si>
  <si>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</si>
  <si>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</si>
  <si>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</si>
  <si>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</si>
  <si>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</si>
  <si>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</si>
  <si>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</si>
  <si>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</si>
  <si>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</si>
  <si>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</si>
  <si>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</si>
  <si>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</si>
  <si>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</si>
  <si>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</si>
  <si>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</si>
  <si>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</si>
  <si>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</si>
  <si>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</si>
  <si>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</si>
  <si>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</si>
  <si>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</si>
  <si>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</si>
  <si>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</si>
  <si>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</si>
  <si>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</si>
  <si>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</si>
  <si>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</si>
  <si>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</si>
  <si>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</si>
  <si>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</si>
  <si>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</si>
  <si>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</si>
  <si>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</si>
  <si>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</si>
  <si>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</si>
  <si>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</si>
  <si>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</si>
  <si>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</si>
  <si>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</si>
  <si>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</si>
  <si>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</si>
  <si>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</si>
  <si>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</si>
  <si>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</si>
  <si>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</si>
  <si>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</si>
  <si>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</si>
  <si>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</si>
  <si>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</si>
  <si>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</si>
  <si>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</si>
  <si>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</si>
  <si>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</si>
  <si>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</si>
  <si>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</si>
  <si>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</si>
  <si>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</si>
  <si>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</si>
  <si>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</si>
  <si>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</si>
  <si>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</si>
  <si>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</si>
  <si>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</si>
  <si>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</si>
  <si>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</si>
  <si>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</si>
  <si>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</si>
  <si>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</si>
  <si>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</si>
  <si>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</si>
  <si>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</si>
  <si>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</si>
  <si>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</si>
  <si>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</si>
  <si>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</si>
  <si>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</si>
  <si>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</si>
  <si>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</si>
  <si>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</si>
  <si>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</si>
  <si>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</si>
  <si>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</si>
  <si>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</si>
  <si>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</si>
  <si>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</si>
  <si>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</si>
  <si>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</si>
  <si>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</si>
  <si>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</si>
  <si>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</si>
  <si>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</si>
  <si>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</si>
  <si>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</si>
  <si>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</si>
  <si>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</si>
  <si>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</si>
  <si>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</si>
  <si>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</si>
  <si>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</si>
  <si>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</si>
  <si>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</si>
  <si>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</si>
  <si>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</si>
  <si>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</si>
  <si>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</si>
  <si>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</si>
  <si>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</si>
  <si>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</si>
  <si>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</si>
  <si>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</si>
  <si>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</si>
  <si>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</si>
  <si>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</si>
  <si>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</si>
  <si>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</si>
  <si>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</si>
  <si>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</si>
  <si>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</si>
  <si>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</si>
  <si>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</si>
  <si>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</si>
  <si>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</si>
  <si>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</si>
  <si>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</si>
  <si>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</si>
  <si>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</si>
  <si>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</si>
  <si>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</si>
  <si>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</si>
  <si>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</si>
  <si>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</si>
  <si>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</si>
  <si>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</si>
  <si>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</si>
  <si>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</si>
  <si>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</si>
  <si>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</si>
  <si>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</si>
  <si>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</si>
  <si>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</si>
  <si>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</si>
  <si>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</si>
  <si>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</si>
  <si>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</si>
  <si>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</si>
  <si>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</si>
  <si>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</si>
  <si>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</si>
  <si>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</si>
  <si>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</si>
  <si>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</si>
  <si>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</si>
  <si>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</si>
  <si>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</si>
  <si>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</si>
  <si>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</si>
  <si>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</si>
  <si>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</si>
  <si>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</si>
  <si>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</si>
  <si>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</si>
  <si>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</si>
  <si>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</si>
  <si>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</si>
  <si>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</si>
  <si>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</si>
  <si>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</si>
  <si>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</si>
  <si>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</si>
  <si>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</si>
  <si>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</si>
  <si>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</si>
  <si>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</si>
  <si>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</si>
  <si>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</si>
  <si>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</si>
  <si>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</si>
  <si>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</si>
  <si>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</si>
  <si>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</si>
  <si>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</si>
  <si>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</si>
  <si>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</si>
  <si>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</si>
  <si>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</si>
  <si>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</si>
  <si>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</si>
  <si>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</si>
  <si>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</si>
  <si>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</si>
  <si>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</si>
  <si>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</si>
  <si>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</si>
  <si>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</si>
  <si>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</si>
  <si>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</si>
  <si>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</si>
  <si>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</si>
  <si>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</si>
  <si>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</si>
  <si>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</si>
  <si>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</si>
  <si>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</si>
  <si>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</si>
  <si>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</si>
  <si>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</si>
  <si>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</si>
  <si>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</si>
  <si>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</si>
  <si>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</si>
  <si>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</si>
  <si>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</si>
  <si>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</si>
  <si>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</si>
  <si>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</si>
  <si>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</si>
  <si>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</si>
  <si>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</si>
  <si>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</si>
  <si>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</si>
  <si>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</si>
  <si>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</si>
  <si>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</si>
  <si>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</si>
  <si>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</si>
  <si>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</si>
  <si>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</si>
  <si>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</si>
  <si>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</si>
  <si>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</si>
  <si>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</si>
  <si>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</si>
  <si>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</si>
  <si>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</si>
  <si>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</si>
  <si>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</si>
  <si>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</si>
  <si>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</si>
  <si>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</si>
  <si>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</si>
  <si>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</si>
  <si>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</si>
  <si>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</si>
  <si>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</si>
  <si>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</si>
  <si>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</si>
  <si>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</si>
  <si>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</si>
  <si>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</si>
  <si>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</si>
  <si>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</si>
  <si>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</si>
  <si>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</si>
  <si>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</si>
  <si>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</si>
  <si>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</si>
  <si>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</si>
  <si>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</si>
  <si>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</si>
  <si>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</si>
  <si>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</si>
  <si>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</si>
  <si>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</si>
  <si>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</si>
  <si>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</si>
  <si>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</si>
  <si>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</si>
  <si>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</si>
  <si>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</si>
  <si>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</si>
  <si>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</si>
  <si>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</si>
  <si>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</si>
  <si>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</si>
  <si>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</si>
  <si>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</si>
  <si>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</si>
  <si>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</si>
  <si>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</si>
  <si>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</si>
  <si>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</si>
  <si>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</si>
  <si>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</si>
  <si>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</si>
  <si>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</si>
  <si>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</si>
  <si>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</si>
  <si>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</si>
  <si>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</si>
  <si>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</si>
  <si>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</si>
  <si>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</si>
  <si>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</si>
  <si>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</si>
  <si>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</si>
  <si>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</si>
  <si>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</si>
  <si>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</si>
  <si>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</si>
  <si>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</si>
  <si>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</si>
  <si>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</si>
  <si>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</si>
  <si>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</si>
  <si>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</si>
  <si>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</si>
  <si>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</si>
  <si>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</si>
  <si>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</si>
  <si>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</si>
  <si>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</si>
  <si>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</si>
  <si>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</si>
  <si>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</si>
  <si>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</si>
  <si>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</si>
  <si>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</si>
  <si>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</si>
  <si>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</si>
  <si>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</si>
  <si>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</si>
  <si>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</si>
  <si>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</si>
  <si>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</si>
  <si>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</si>
  <si>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</si>
  <si>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</si>
  <si>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</si>
  <si>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</si>
  <si>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</si>
  <si>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</si>
  <si>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</si>
  <si>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</si>
  <si>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</si>
  <si>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</si>
  <si>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</si>
  <si>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</si>
  <si>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</si>
  <si>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</si>
  <si>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</si>
  <si>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</si>
  <si>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</si>
  <si>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</si>
  <si>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</si>
  <si>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</si>
  <si>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</si>
  <si>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</si>
  <si>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</si>
  <si>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</si>
  <si>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</si>
  <si>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</si>
  <si>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</si>
  <si>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</si>
  <si>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</si>
  <si>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</si>
  <si>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</si>
  <si>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</si>
  <si>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</si>
  <si>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</si>
  <si>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</si>
  <si>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</si>
  <si>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</si>
  <si>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</si>
  <si>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</si>
  <si>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</si>
  <si>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</si>
  <si>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</si>
  <si>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</si>
  <si>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</si>
  <si>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</si>
  <si>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</si>
  <si>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</si>
  <si>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</si>
  <si>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</si>
  <si>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</si>
  <si>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</si>
  <si>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</si>
  <si>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</si>
  <si>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</si>
  <si>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</si>
  <si>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</si>
  <si>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</si>
  <si>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</si>
  <si>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</si>
  <si>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</si>
  <si>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</si>
  <si>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</si>
  <si>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</si>
  <si>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</si>
  <si>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</si>
  <si>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</si>
  <si>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</si>
  <si>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</si>
  <si>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</si>
  <si>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</si>
  <si>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</si>
  <si>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</si>
  <si>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</si>
  <si>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</si>
  <si>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</si>
  <si>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</si>
  <si>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</si>
  <si>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</si>
  <si>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</si>
  <si>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</si>
  <si>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</si>
  <si>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</si>
  <si>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</si>
  <si>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</si>
  <si>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</si>
  <si>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</si>
  <si>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</si>
  <si>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</si>
  <si>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</si>
  <si>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</si>
  <si>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</si>
  <si>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</si>
  <si>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</si>
  <si>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</si>
  <si>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</si>
  <si>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</si>
  <si>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</si>
  <si>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</si>
  <si>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</si>
  <si>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</si>
  <si>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</si>
  <si>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</si>
  <si>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</si>
  <si>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</si>
  <si>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</si>
  <si>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</si>
  <si>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</si>
  <si>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</si>
  <si>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</si>
  <si>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</si>
  <si>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</si>
  <si>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</si>
  <si>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</si>
  <si>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</si>
  <si>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</si>
  <si>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</si>
  <si>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</si>
  <si>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</si>
  <si>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</si>
  <si>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</si>
  <si>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</si>
  <si>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</si>
  <si>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</si>
  <si>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</si>
  <si>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</si>
  <si>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</si>
  <si>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</si>
  <si>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</si>
  <si>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</si>
  <si>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</si>
  <si>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</si>
  <si>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</si>
  <si>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</si>
  <si>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</si>
  <si>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</si>
  <si>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</si>
  <si>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</si>
  <si>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</si>
  <si>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</si>
  <si>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</si>
  <si>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</si>
  <si>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</si>
  <si>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</si>
  <si>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</si>
  <si>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</si>
  <si>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</si>
  <si>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</si>
  <si>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</si>
  <si>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</si>
  <si>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</si>
  <si>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</si>
  <si>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</si>
  <si>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</si>
  <si>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</si>
  <si>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</si>
  <si>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</si>
  <si>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</si>
  <si>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</si>
  <si>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</si>
  <si>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</si>
  <si>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</si>
  <si>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</si>
  <si>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</si>
  <si>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</si>
  <si>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</si>
  <si>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</si>
  <si>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</si>
  <si>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</si>
  <si>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</si>
  <si>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</si>
  <si>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</si>
  <si>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</si>
  <si>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</si>
  <si>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</si>
  <si>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</si>
  <si>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</si>
  <si>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</si>
  <si>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</si>
  <si>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</si>
  <si>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</si>
  <si>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</si>
  <si>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</si>
  <si>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</si>
  <si>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</si>
  <si>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</si>
  <si>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</si>
  <si>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</si>
  <si>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</si>
  <si>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</si>
  <si>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</si>
  <si>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</si>
  <si>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</si>
  <si>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</si>
  <si>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</si>
  <si>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</si>
  <si>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</si>
  <si>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</si>
  <si>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</si>
  <si>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</si>
  <si>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</si>
  <si>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</si>
  <si>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</si>
  <si>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</si>
  <si>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</si>
  <si>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</si>
  <si>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</si>
  <si>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</si>
  <si>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</si>
  <si>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</si>
  <si>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</si>
  <si>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</si>
  <si>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</si>
  <si>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</si>
  <si>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</si>
  <si>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</si>
  <si>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</si>
  <si>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</si>
  <si>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</si>
  <si>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</si>
  <si>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</si>
  <si>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</si>
  <si>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</si>
  <si>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</si>
  <si>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</si>
  <si>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</si>
  <si>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</si>
  <si>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</si>
  <si>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</si>
  <si>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</si>
  <si>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</si>
  <si>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</si>
  <si>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</si>
  <si>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</si>
  <si>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</si>
  <si>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</si>
  <si>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</si>
  <si>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</si>
  <si>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</si>
  <si>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</si>
  <si>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</si>
  <si>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</si>
  <si>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</si>
  <si>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</si>
  <si>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</si>
  <si>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</si>
  <si>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</si>
  <si>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</si>
  <si>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</si>
  <si>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</si>
  <si>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</si>
  <si>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</si>
  <si>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</si>
  <si>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</si>
  <si>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</si>
  <si>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</si>
  <si>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</si>
  <si>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</si>
  <si>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</si>
  <si>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</si>
  <si>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</si>
  <si>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</si>
  <si>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</si>
  <si>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</si>
  <si>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</si>
  <si>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</si>
  <si>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</si>
  <si>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</si>
  <si>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</si>
  <si>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</si>
  <si>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</si>
  <si>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</si>
  <si>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</si>
  <si>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</si>
  <si>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</si>
  <si>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</si>
  <si>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</si>
  <si>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</si>
  <si>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</si>
  <si>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</si>
  <si>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</si>
  <si>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</si>
  <si>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</si>
  <si>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</si>
  <si>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</si>
  <si>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</si>
  <si>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</si>
  <si>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</si>
  <si>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</si>
  <si>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</si>
  <si>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</si>
  <si>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</si>
  <si>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</si>
  <si>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</si>
  <si>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</si>
  <si>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</si>
  <si>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</si>
  <si>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</si>
  <si>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</si>
  <si>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</si>
  <si>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</si>
  <si>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</si>
  <si>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</si>
  <si>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</si>
  <si>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</si>
  <si>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</si>
  <si>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</si>
  <si>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</si>
  <si>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</si>
  <si>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</si>
  <si>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</si>
  <si>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</si>
  <si>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</si>
  <si>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</si>
  <si>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</si>
  <si>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</si>
  <si>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</si>
  <si>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</si>
  <si>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</si>
  <si>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</si>
  <si>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</si>
  <si>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</si>
  <si>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</si>
  <si>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</si>
  <si>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</si>
  <si>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</si>
  <si>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</si>
  <si>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</si>
  <si>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</si>
  <si>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</si>
  <si>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</si>
  <si>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</si>
  <si>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</si>
  <si>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</si>
  <si>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</si>
  <si>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</si>
  <si>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</si>
  <si>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</si>
  <si>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</si>
  <si>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</si>
  <si>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</si>
  <si>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</si>
  <si>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</si>
  <si>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</si>
  <si>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</si>
  <si>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</si>
  <si>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</si>
  <si>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</si>
  <si>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</si>
  <si>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</si>
  <si>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</si>
  <si>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</si>
  <si>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</si>
  <si>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</si>
  <si>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</si>
  <si>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</si>
  <si>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</si>
  <si>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</si>
  <si>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</si>
  <si>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</si>
  <si>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</si>
  <si>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</si>
  <si>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</si>
  <si>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</si>
  <si>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</si>
  <si>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</si>
  <si>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</si>
  <si>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</si>
  <si>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</si>
  <si>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</si>
  <si>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</si>
  <si>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</si>
  <si>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</si>
  <si>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</si>
  <si>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</si>
  <si>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</si>
  <si>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</si>
  <si>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</si>
  <si>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</si>
  <si>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</si>
  <si>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</si>
  <si>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</si>
  <si>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</si>
  <si>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</si>
  <si>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</si>
  <si>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</si>
  <si>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</si>
  <si>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</si>
  <si>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</si>
  <si>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</si>
  <si>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</si>
  <si>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</si>
  <si>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</si>
  <si>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</si>
  <si>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</si>
  <si>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</si>
  <si>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</si>
  <si>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</si>
  <si>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</si>
  <si>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</si>
  <si>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</si>
  <si>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</si>
  <si>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</si>
  <si>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</si>
  <si>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</si>
  <si>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</si>
  <si>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</si>
  <si>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</si>
  <si>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</si>
  <si>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</si>
  <si>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</si>
  <si>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</si>
  <si>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</si>
  <si>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</si>
  <si>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</si>
  <si>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</si>
  <si>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</si>
  <si>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</si>
  <si>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</si>
  <si>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</si>
  <si>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</si>
  <si>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</si>
  <si>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</si>
  <si>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</si>
  <si>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</si>
  <si>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</si>
  <si>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</si>
  <si>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</si>
  <si>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</si>
  <si>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</si>
  <si>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</si>
  <si>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</si>
  <si>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</si>
  <si>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</si>
  <si>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</si>
  <si>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</si>
  <si>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</si>
  <si>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</si>
  <si>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</si>
  <si>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</si>
  <si>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</si>
  <si>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</si>
  <si>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</si>
  <si>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</si>
  <si>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</si>
  <si>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</si>
  <si>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</si>
  <si>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</si>
  <si>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</si>
  <si>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</si>
  <si>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</si>
  <si>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</si>
  <si>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</si>
  <si>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</si>
  <si>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</si>
  <si>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</si>
  <si>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</si>
  <si>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</si>
  <si>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</si>
  <si>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</si>
  <si>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</si>
  <si>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</si>
  <si>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</si>
  <si>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</si>
  <si>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</si>
  <si>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</si>
  <si>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</si>
  <si>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</si>
  <si>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</si>
  <si>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</si>
  <si>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</si>
  <si>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</si>
  <si>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</si>
  <si>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</si>
  <si>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</si>
  <si>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</si>
  <si>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</si>
  <si>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</si>
  <si>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</si>
  <si>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</si>
  <si>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</si>
  <si>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</si>
  <si>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</si>
  <si>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</si>
  <si>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</si>
  <si>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</si>
  <si>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</si>
  <si>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</si>
  <si>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</si>
  <si>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</si>
  <si>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</si>
  <si>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</si>
  <si>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</si>
  <si>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</si>
  <si>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</si>
  <si>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</si>
  <si>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</si>
  <si>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</si>
  <si>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</si>
  <si>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</si>
  <si>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</si>
  <si>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</si>
  <si>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</si>
  <si>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</si>
  <si>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</si>
  <si>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</si>
  <si>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</si>
  <si>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</si>
  <si>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</si>
  <si>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</si>
  <si>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</si>
  <si>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</si>
  <si>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</si>
  <si>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</si>
  <si>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</si>
  <si>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</si>
  <si>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</si>
  <si>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</si>
  <si>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</si>
  <si>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</si>
  <si>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</si>
  <si>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</si>
  <si>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</si>
  <si>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</si>
  <si>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</si>
  <si>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</si>
  <si>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</si>
  <si>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</si>
  <si>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</si>
  <si>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</si>
  <si>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</si>
  <si>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</si>
  <si>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</si>
  <si>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</si>
  <si>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</si>
  <si>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</si>
  <si>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</si>
  <si>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</si>
  <si>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</si>
  <si>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</si>
  <si>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</si>
  <si>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</si>
  <si>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</si>
  <si>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</si>
  <si>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</si>
  <si>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</si>
  <si>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</si>
  <si>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</si>
  <si>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</si>
  <si>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</si>
  <si>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</si>
  <si>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</si>
  <si>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</si>
  <si>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</si>
  <si>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</si>
  <si>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</si>
  <si>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</si>
  <si>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</si>
  <si>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</si>
  <si>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</si>
  <si>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</si>
  <si>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</si>
  <si>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</si>
  <si>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</si>
  <si>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</si>
  <si>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</si>
  <si>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</si>
  <si>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</si>
  <si>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</si>
  <si>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</si>
  <si>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</si>
  <si>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</si>
  <si>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</si>
  <si>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</si>
  <si>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</si>
  <si>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</si>
  <si>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</si>
  <si>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</si>
  <si>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</si>
  <si>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</si>
  <si>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</si>
  <si>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</si>
  <si>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</si>
  <si>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</si>
  <si>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</si>
  <si>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</si>
  <si>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</si>
  <si>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</si>
  <si>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</si>
  <si>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</si>
  <si>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</si>
  <si>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</si>
  <si>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</si>
  <si>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</si>
  <si>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</si>
  <si>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</si>
  <si>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</si>
  <si>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</si>
  <si>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</si>
  <si>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</si>
  <si>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</si>
  <si>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</si>
  <si>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</si>
  <si>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</si>
  <si>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</si>
  <si>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</si>
  <si>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</si>
  <si>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</si>
  <si>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</si>
  <si>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</si>
  <si>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</si>
  <si>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</si>
  <si>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</si>
  <si>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</si>
  <si>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</si>
  <si>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</si>
  <si>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</si>
  <si>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</si>
  <si>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</si>
  <si>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</si>
  <si>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</si>
  <si>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</si>
  <si>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</si>
  <si>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</si>
  <si>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</si>
  <si>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</si>
  <si>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</si>
  <si>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</si>
  <si>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</si>
  <si>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</si>
  <si>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</si>
  <si>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</si>
  <si>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</si>
  <si>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</si>
  <si>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</si>
  <si>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</si>
  <si>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</si>
  <si>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</si>
  <si>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</si>
  <si>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</si>
  <si>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</si>
  <si>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</si>
  <si>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</si>
  <si>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</si>
  <si>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</si>
  <si>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</si>
  <si>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</si>
  <si>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</si>
  <si>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</si>
  <si>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</si>
  <si>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</si>
  <si>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</si>
  <si>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</si>
  <si>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</si>
  <si>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</si>
  <si>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</si>
  <si>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</si>
  <si>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</si>
  <si>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</si>
  <si>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</si>
  <si>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</si>
  <si>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</si>
  <si>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</si>
  <si>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</si>
  <si>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</si>
  <si>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</si>
  <si>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</si>
  <si>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</si>
  <si>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</si>
  <si>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</si>
  <si>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</si>
  <si>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</si>
  <si>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</si>
  <si>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</si>
  <si>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</si>
  <si>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</si>
  <si>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</si>
  <si>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</si>
  <si>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</si>
  <si>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</si>
  <si>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</si>
  <si>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</si>
  <si>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</si>
  <si>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</si>
  <si>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</si>
  <si>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</si>
  <si>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</si>
  <si>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</si>
  <si>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</si>
  <si>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</si>
  <si>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</si>
  <si>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</si>
  <si>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</si>
  <si>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</si>
  <si>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</si>
  <si>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</si>
  <si>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</si>
  <si>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</si>
  <si>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</si>
  <si>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</si>
  <si>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</si>
  <si>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</si>
  <si>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</si>
  <si>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</si>
  <si>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</si>
  <si>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</si>
  <si>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</si>
  <si>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</si>
  <si>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</si>
  <si>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</si>
  <si>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</si>
  <si>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</si>
  <si>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</si>
  <si>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</si>
  <si>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</si>
  <si>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</si>
  <si>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</si>
  <si>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</si>
  <si>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</si>
  <si>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</si>
  <si>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</si>
  <si>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</si>
  <si>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</si>
  <si>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</si>
  <si>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</si>
  <si>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</si>
  <si>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</si>
  <si>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</si>
  <si>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</si>
  <si>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</si>
  <si>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</si>
  <si>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</si>
  <si>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</si>
  <si>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</si>
  <si>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</si>
  <si>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</si>
  <si>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</si>
  <si>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</si>
  <si>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</si>
  <si>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</si>
  <si>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</si>
  <si>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</si>
  <si>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</si>
  <si>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</si>
  <si>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</si>
  <si>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</si>
  <si>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</si>
  <si>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</si>
  <si>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</si>
  <si>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</si>
  <si>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</si>
  <si>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</si>
  <si>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</si>
  <si>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</si>
  <si>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</si>
  <si>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</si>
  <si>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</si>
  <si>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</si>
  <si>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</si>
  <si>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</si>
  <si>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</si>
  <si>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</si>
  <si>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</si>
  <si>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</si>
  <si>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</si>
  <si>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</si>
  <si>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</si>
  <si>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</si>
  <si>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</si>
  <si>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</si>
  <si>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</si>
  <si>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</si>
  <si>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</si>
  <si>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</si>
  <si>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</si>
  <si>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</si>
  <si>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</si>
  <si>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</si>
  <si>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</si>
  <si>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</si>
  <si>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</si>
  <si>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</si>
  <si>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</si>
  <si>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</si>
  <si>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</si>
  <si>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</si>
  <si>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</si>
  <si>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</si>
  <si>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</si>
  <si>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</si>
  <si>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</si>
  <si>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</si>
  <si>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</si>
  <si>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</si>
  <si>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</si>
  <si>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</si>
  <si>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</si>
  <si>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</si>
  <si>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</si>
  <si>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</si>
  <si>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</si>
  <si>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</si>
  <si>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</si>
  <si>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</si>
  <si>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</si>
  <si>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</si>
  <si>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</si>
  <si>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</si>
  <si>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</si>
  <si>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</si>
  <si>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</si>
  <si>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</si>
  <si>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</si>
  <si>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</si>
  <si>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</si>
  <si>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</si>
  <si>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</si>
  <si>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</si>
  <si>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</si>
  <si>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</si>
  <si>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</si>
  <si>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</si>
  <si>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</si>
  <si>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</si>
  <si>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</si>
  <si>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</si>
  <si>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</si>
  <si>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</si>
  <si>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</si>
  <si>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</si>
  <si>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</si>
  <si>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</si>
  <si>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</si>
  <si>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</si>
  <si>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</si>
  <si>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</si>
  <si>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</si>
  <si>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</si>
  <si>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</si>
  <si>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</si>
  <si>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</si>
  <si>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</si>
  <si>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</si>
  <si>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</si>
  <si>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</si>
  <si>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</si>
  <si>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</si>
  <si>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</si>
  <si>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</si>
  <si>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</si>
  <si>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</si>
  <si>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</si>
  <si>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</si>
  <si>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</si>
  <si>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</si>
  <si>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</si>
  <si>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</si>
  <si>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</si>
  <si>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</si>
  <si>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</si>
  <si>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</si>
  <si>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</si>
  <si>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</si>
  <si>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</si>
  <si>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</si>
  <si>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</si>
  <si>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</si>
  <si>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</si>
  <si>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</si>
  <si>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</si>
  <si>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</si>
  <si>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</si>
  <si>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</si>
  <si>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</si>
  <si>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</si>
  <si>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</si>
  <si>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</si>
  <si>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</si>
  <si>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</si>
  <si>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</si>
  <si>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</si>
  <si>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</si>
  <si>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</si>
  <si>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</si>
  <si>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</si>
  <si>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</si>
  <si>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</si>
  <si>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</si>
  <si>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</si>
  <si>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</si>
  <si>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</si>
  <si>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</si>
  <si>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</si>
  <si>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</si>
  <si>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</si>
  <si>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</si>
  <si>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</si>
  <si>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</si>
  <si>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</si>
  <si>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</si>
  <si>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</si>
  <si>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</si>
  <si>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</si>
  <si>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</si>
  <si>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</si>
  <si>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</si>
  <si>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</si>
  <si>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</si>
  <si>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</si>
  <si>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</si>
  <si>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</si>
  <si>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</si>
  <si>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</si>
  <si>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</si>
  <si>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</si>
  <si>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</si>
  <si>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</si>
  <si>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</si>
  <si>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</si>
  <si>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</si>
  <si>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</si>
  <si>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</si>
  <si>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</si>
  <si>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</si>
  <si>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</si>
  <si>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</si>
  <si>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</si>
  <si>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</si>
  <si>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</si>
  <si>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</si>
  <si>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</si>
  <si>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</si>
  <si>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</si>
  <si>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</si>
  <si>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</si>
  <si>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</si>
  <si>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</si>
  <si>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</si>
  <si>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</si>
  <si>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</si>
  <si>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</si>
  <si>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</si>
  <si>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</si>
  <si>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</si>
  <si>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</si>
  <si>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</si>
  <si>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</si>
  <si>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</si>
  <si>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</si>
  <si>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</si>
  <si>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</si>
  <si>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</si>
  <si>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</si>
  <si>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</si>
  <si>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</si>
  <si>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</si>
  <si>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</si>
  <si>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</si>
  <si>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</si>
  <si>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</si>
  <si>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</si>
  <si>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</si>
  <si>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</si>
  <si>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</si>
  <si>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</si>
  <si>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</si>
  <si>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</si>
  <si>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</si>
  <si>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</si>
  <si>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</si>
  <si>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</si>
  <si>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</si>
  <si>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</si>
  <si>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</si>
  <si>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</si>
  <si>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</si>
  <si>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</si>
  <si>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</si>
  <si>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</si>
  <si>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</si>
  <si>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</si>
  <si>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</si>
  <si>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</si>
  <si>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</si>
  <si>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</si>
  <si>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</si>
  <si>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</si>
  <si>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</si>
  <si>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</si>
  <si>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</si>
  <si>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</si>
  <si>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</si>
  <si>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</si>
  <si>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</si>
  <si>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</si>
  <si>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</si>
  <si>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</si>
  <si>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</si>
  <si>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</si>
  <si>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</si>
  <si>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</si>
  <si>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</si>
  <si>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</si>
  <si>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</si>
  <si>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</si>
  <si>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</si>
  <si>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</si>
  <si>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</si>
  <si>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</si>
  <si>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</si>
  <si>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</si>
  <si>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</si>
  <si>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</si>
  <si>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</si>
  <si>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</si>
  <si>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</si>
  <si>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</si>
  <si>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</si>
  <si>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</si>
  <si>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</si>
  <si>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</si>
  <si>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</si>
  <si>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</si>
  <si>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</si>
  <si>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</si>
  <si>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</si>
  <si>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</si>
  <si>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</si>
  <si>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</si>
  <si>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</si>
  <si>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</si>
  <si>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</si>
  <si>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</si>
  <si>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</si>
  <si>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</si>
  <si>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</si>
  <si>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</si>
  <si>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</si>
  <si>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</si>
  <si>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</si>
  <si>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</si>
  <si>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</si>
  <si>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</si>
  <si>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</si>
  <si>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</si>
  <si>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</si>
  <si>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</si>
  <si>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</si>
  <si>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</si>
  <si>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</si>
  <si>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</si>
  <si>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</si>
  <si>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</si>
  <si>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</si>
  <si>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</si>
  <si>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</si>
  <si>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</si>
  <si>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</si>
  <si>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</si>
  <si>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</si>
  <si>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</si>
  <si>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</si>
  <si>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</si>
  <si>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</si>
  <si>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</si>
  <si>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</si>
  <si>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</si>
  <si>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</si>
  <si>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</si>
  <si>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</si>
  <si>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</si>
  <si>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</si>
  <si>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</si>
  <si>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</si>
  <si>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</si>
  <si>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</si>
  <si>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</si>
  <si>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</si>
  <si>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</si>
  <si>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</si>
  <si>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</si>
  <si>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</si>
  <si>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</si>
  <si>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</si>
  <si>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</si>
  <si>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</si>
  <si>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</si>
  <si>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</si>
  <si>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</si>
  <si>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</si>
  <si>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</si>
  <si>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</si>
  <si>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</si>
  <si>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</si>
  <si>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</si>
  <si>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</si>
  <si>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</si>
  <si>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</si>
  <si>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</si>
  <si>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</si>
  <si>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</si>
  <si>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</si>
  <si>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</si>
  <si>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</si>
  <si>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</si>
  <si>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</si>
  <si>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</si>
  <si>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</si>
  <si>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</si>
  <si>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</si>
  <si>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</si>
  <si>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</si>
  <si>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</si>
  <si>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</si>
  <si>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</si>
  <si>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</si>
  <si>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</si>
  <si>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</si>
  <si>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</si>
  <si>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</si>
  <si>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</si>
  <si>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</si>
  <si>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</si>
  <si>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</si>
  <si>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</si>
  <si>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</si>
  <si>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</si>
  <si>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</si>
  <si>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</si>
  <si>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</si>
  <si>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</si>
  <si>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</si>
  <si>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</si>
  <si>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</si>
  <si>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</si>
  <si>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</si>
  <si>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</si>
  <si>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</si>
  <si>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</si>
  <si>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</si>
  <si>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</si>
  <si>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</si>
  <si>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</si>
  <si>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</si>
  <si>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</si>
  <si>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</si>
  <si>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</si>
  <si>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</si>
  <si>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</si>
  <si>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</si>
  <si>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</si>
  <si>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</si>
  <si>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</si>
  <si>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</si>
  <si>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</si>
  <si>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</si>
  <si>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</si>
  <si>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</si>
  <si>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</si>
  <si>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</si>
  <si>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</si>
  <si>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</si>
  <si>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</si>
  <si>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</si>
  <si>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</si>
  <si>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</si>
  <si>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</si>
  <si>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</si>
  <si>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</si>
  <si>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</si>
  <si>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</si>
  <si>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</si>
  <si>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</si>
  <si>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</si>
  <si>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</si>
  <si>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</si>
  <si>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</si>
  <si>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</si>
  <si>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</si>
  <si>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</si>
  <si>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</si>
  <si>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</si>
  <si>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</si>
  <si>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</si>
  <si>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</si>
  <si>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</si>
  <si>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</si>
  <si>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</si>
  <si>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</si>
  <si>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</si>
  <si>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</si>
  <si>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</si>
  <si>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</si>
  <si>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</si>
  <si>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</si>
  <si>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</si>
  <si>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</si>
  <si>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</si>
  <si>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</si>
  <si>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</si>
  <si>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</si>
  <si>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</si>
  <si>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</si>
  <si>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</si>
  <si>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</si>
  <si>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</si>
  <si>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</si>
  <si>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</si>
  <si>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</si>
  <si>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</si>
  <si>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</si>
  <si>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</si>
  <si>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</si>
  <si>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</si>
  <si>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</si>
  <si>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</si>
  <si>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</si>
  <si>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</si>
  <si>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</si>
  <si>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</si>
  <si>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</si>
  <si>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</si>
  <si>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</si>
  <si>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</si>
  <si>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</si>
  <si>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</si>
  <si>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</si>
  <si>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</si>
  <si>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</si>
  <si>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</si>
  <si>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</si>
  <si>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</si>
  <si>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</si>
  <si>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</si>
  <si>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</si>
  <si>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</si>
  <si>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</si>
  <si>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</si>
  <si>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</si>
  <si>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</si>
  <si>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</si>
  <si>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</si>
  <si>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</si>
  <si>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</si>
  <si>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</si>
  <si>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</si>
  <si>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</si>
  <si>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</si>
  <si>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</si>
  <si>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</si>
  <si>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</si>
  <si>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</si>
  <si>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</si>
  <si>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</si>
  <si>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</si>
  <si>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</si>
  <si>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</si>
  <si>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</si>
  <si>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</si>
  <si>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</si>
  <si>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</si>
  <si>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</si>
  <si>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</si>
  <si>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</si>
  <si>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</si>
  <si>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</si>
  <si>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</si>
  <si>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</si>
  <si>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</si>
  <si>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</si>
  <si>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</si>
  <si>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</si>
  <si>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</si>
  <si>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</si>
  <si>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</si>
  <si>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</si>
  <si>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</si>
  <si>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</si>
  <si>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</si>
  <si>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</si>
  <si>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</si>
  <si>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</si>
  <si>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</si>
  <si>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</si>
  <si>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</si>
  <si>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</si>
  <si>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</si>
  <si>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</si>
  <si>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</si>
  <si>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</si>
  <si>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</si>
  <si>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</si>
  <si>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</si>
  <si>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</si>
  <si>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</si>
  <si>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</si>
  <si>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</si>
  <si>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</si>
  <si>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</si>
  <si>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</si>
  <si>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</si>
  <si>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</si>
  <si>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</si>
  <si>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</si>
  <si>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</si>
  <si>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</si>
  <si>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</si>
  <si>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</si>
  <si>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</si>
  <si>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</si>
  <si>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</si>
  <si>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</si>
  <si>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</si>
  <si>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</si>
  <si>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</si>
  <si>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</si>
  <si>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</si>
  <si>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</si>
  <si>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</si>
  <si>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</si>
  <si>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</si>
  <si>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</si>
  <si>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</si>
  <si>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</si>
  <si>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</si>
  <si>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</si>
  <si>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</si>
  <si>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</si>
  <si>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</si>
  <si>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</si>
  <si>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</si>
  <si>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</si>
  <si>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</si>
  <si>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</si>
  <si>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</si>
  <si>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</si>
  <si>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</si>
  <si>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</si>
  <si>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</si>
  <si>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</si>
  <si>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</si>
  <si>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</si>
  <si>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</si>
  <si>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</si>
  <si>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</si>
  <si>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</si>
  <si>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</si>
  <si>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</si>
  <si>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</si>
  <si>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</si>
  <si>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</si>
  <si>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</si>
  <si>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</si>
  <si>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</si>
  <si>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</si>
  <si>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</si>
  <si>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</si>
  <si>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</si>
  <si>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</si>
  <si>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</si>
  <si>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</si>
  <si>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</si>
  <si>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</si>
  <si>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</si>
  <si>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</si>
  <si>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</si>
  <si>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</si>
  <si>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</si>
  <si>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</si>
  <si>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</si>
  <si>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</si>
  <si>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</si>
  <si>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</si>
  <si>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</si>
  <si>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</si>
  <si>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</si>
  <si>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</si>
  <si>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</si>
  <si>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</si>
  <si>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</si>
  <si>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</si>
  <si>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</si>
  <si>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</si>
  <si>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</si>
  <si>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</si>
  <si>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</si>
  <si>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</si>
  <si>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</si>
  <si>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</si>
  <si>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</si>
  <si>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</si>
  <si>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</si>
  <si>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</si>
  <si>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</si>
  <si>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</si>
  <si>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</si>
  <si>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</si>
  <si>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</si>
  <si>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</si>
  <si>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</si>
  <si>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</si>
  <si>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</si>
  <si>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</si>
  <si>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</si>
  <si>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</si>
  <si>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</si>
  <si>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</si>
  <si>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</si>
  <si>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</si>
  <si>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</si>
  <si>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</si>
  <si>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</si>
  <si>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</si>
  <si>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</si>
  <si>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</si>
  <si>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</si>
  <si>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</si>
  <si>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</si>
  <si>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</si>
  <si>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</si>
  <si>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</si>
  <si>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</si>
  <si>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</si>
  <si>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</si>
  <si>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</si>
  <si>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</si>
  <si>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</si>
  <si>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</si>
  <si>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</si>
  <si>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</si>
  <si>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</si>
  <si>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</si>
  <si>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</si>
  <si>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</si>
  <si>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</si>
  <si>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</si>
  <si>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</si>
  <si>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</si>
  <si>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</si>
  <si>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</si>
  <si>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</si>
  <si>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</si>
  <si>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</si>
  <si>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</si>
  <si>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</si>
  <si>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</si>
  <si>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</si>
  <si>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</si>
  <si>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</si>
  <si>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</si>
  <si>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</si>
  <si>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</si>
  <si>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</si>
  <si>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</si>
  <si>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</si>
  <si>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</si>
  <si>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</si>
  <si>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</si>
  <si>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</si>
  <si>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</si>
  <si>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</si>
  <si>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</si>
  <si>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</si>
  <si>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</si>
  <si>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</si>
  <si>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</si>
  <si>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</si>
  <si>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</si>
  <si>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</si>
  <si>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</si>
  <si>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</si>
  <si>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</si>
  <si>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</si>
  <si>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</si>
  <si>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</si>
  <si>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</si>
  <si>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</si>
  <si>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</si>
  <si>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</si>
  <si>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</si>
  <si>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</si>
  <si>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</si>
  <si>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</si>
  <si>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</si>
  <si>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</si>
  <si>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</si>
  <si>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</si>
  <si>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</si>
  <si>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</si>
  <si>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</si>
  <si>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</si>
  <si>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</si>
  <si>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</si>
  <si>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</si>
  <si>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</si>
  <si>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</si>
  <si>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</si>
  <si>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</si>
  <si>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</si>
  <si>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</si>
  <si>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</si>
  <si>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</si>
  <si>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</si>
  <si>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</si>
  <si>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</si>
  <si>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</si>
  <si>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</si>
  <si>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</si>
  <si>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</si>
  <si>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</si>
  <si>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</si>
  <si>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</si>
  <si>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</si>
  <si>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</si>
  <si>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</si>
  <si>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</si>
  <si>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</si>
  <si>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</si>
  <si>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</si>
  <si>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</si>
  <si>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</si>
  <si>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</si>
  <si>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</si>
  <si>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</si>
  <si>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</si>
  <si>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</si>
  <si>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</si>
  <si>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</si>
  <si>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</si>
  <si>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</si>
  <si>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</si>
  <si>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</si>
  <si>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</si>
  <si>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</si>
  <si>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</si>
  <si>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</si>
  <si>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</si>
  <si>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</si>
  <si>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</si>
  <si>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</si>
  <si>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</si>
  <si>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</si>
  <si>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</si>
  <si>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</si>
  <si>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</si>
  <si>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</si>
  <si>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</si>
  <si>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</si>
  <si>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</si>
  <si>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</si>
  <si>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</si>
  <si>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</si>
  <si>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</si>
  <si>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</si>
  <si>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</si>
  <si>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</si>
  <si>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</si>
  <si>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</si>
  <si>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</si>
  <si>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</si>
  <si>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</si>
  <si>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</si>
  <si>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</si>
  <si>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</si>
  <si>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</si>
  <si>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</si>
  <si>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</si>
  <si>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</si>
  <si>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</si>
  <si>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</si>
  <si>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</si>
  <si>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</si>
  <si>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</si>
  <si>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</si>
  <si>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</si>
  <si>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</si>
  <si>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</si>
  <si>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</si>
  <si>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</si>
  <si>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</si>
  <si>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</si>
  <si>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</si>
  <si>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</si>
  <si>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</si>
  <si>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</si>
  <si>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</si>
  <si>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</si>
  <si>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</si>
  <si>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</si>
  <si>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</si>
  <si>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</si>
  <si>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</si>
  <si>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</si>
  <si>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</si>
  <si>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</si>
  <si>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</si>
  <si>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</si>
  <si>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</si>
  <si>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</si>
  <si>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</si>
  <si>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</si>
  <si>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</si>
  <si>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</si>
  <si>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</si>
  <si>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</si>
  <si>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</si>
  <si>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</si>
  <si>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</si>
  <si>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</si>
  <si>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</si>
  <si>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</si>
  <si>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</si>
  <si>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</si>
  <si>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</si>
  <si>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</si>
  <si>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</si>
  <si>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</si>
  <si>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</si>
  <si>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</si>
  <si>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</si>
  <si>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</si>
  <si>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</si>
  <si>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</si>
  <si>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</si>
  <si>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</si>
  <si>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</si>
  <si>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</si>
  <si>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</si>
  <si>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</si>
  <si>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</si>
  <si>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</si>
  <si>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</si>
  <si>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</si>
  <si>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</si>
  <si>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</si>
  <si>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</si>
  <si>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</si>
  <si>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</si>
  <si>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</si>
  <si>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</si>
  <si>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</si>
  <si>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</si>
  <si>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</si>
  <si>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</si>
  <si>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</si>
  <si>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</si>
  <si>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</si>
  <si>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</si>
  <si>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</si>
  <si>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</si>
  <si>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</si>
  <si>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</si>
  <si>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</si>
  <si>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</si>
  <si>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</si>
  <si>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</si>
  <si>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</si>
  <si>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</si>
  <si>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</si>
  <si>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</si>
  <si>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</si>
  <si>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</si>
  <si>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</si>
  <si>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</si>
  <si>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</si>
  <si>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</si>
  <si>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</si>
  <si>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</si>
  <si>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</si>
  <si>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</si>
  <si>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</si>
  <si>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</si>
  <si>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</si>
  <si>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</si>
  <si>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</si>
  <si>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</si>
  <si>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</si>
  <si>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</si>
  <si>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</si>
  <si>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</si>
  <si>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</si>
  <si>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</si>
  <si>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</si>
  <si>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</si>
  <si>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</si>
  <si>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</si>
  <si>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</si>
  <si>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</si>
  <si>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</si>
  <si>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</si>
  <si>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</si>
  <si>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</si>
  <si>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</si>
  <si>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</si>
  <si>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</si>
  <si>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</si>
  <si>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</si>
  <si>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</si>
  <si>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</si>
  <si>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</si>
  <si>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</si>
  <si>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</si>
  <si>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</si>
  <si>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</si>
  <si>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</si>
  <si>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</si>
  <si>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</si>
  <si>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</si>
  <si>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</si>
  <si>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</si>
  <si>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</si>
  <si>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</si>
  <si>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</si>
  <si>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</si>
  <si>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</si>
  <si>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</si>
  <si>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</si>
  <si>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</si>
  <si>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</si>
  <si>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</si>
  <si>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</si>
  <si>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</si>
  <si>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</si>
  <si>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</si>
  <si>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</si>
  <si>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</si>
  <si>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</si>
  <si>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</si>
  <si>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</si>
  <si>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</si>
  <si>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</si>
  <si>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</si>
  <si>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</si>
  <si>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</si>
  <si>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</si>
  <si>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</si>
  <si>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</si>
  <si>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</si>
  <si>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</si>
  <si>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</si>
  <si>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</si>
  <si>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</si>
  <si>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</si>
  <si>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</si>
  <si>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</si>
  <si>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</si>
  <si>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</si>
  <si>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</si>
  <si>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</si>
  <si>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</si>
  <si>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</si>
  <si>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</si>
  <si>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</si>
  <si>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</si>
  <si>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</si>
  <si>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</si>
  <si>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</si>
  <si>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</si>
  <si>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</si>
  <si>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</si>
  <si>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</si>
  <si>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</si>
  <si>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</si>
  <si>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</si>
  <si>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</si>
  <si>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</si>
  <si>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</si>
  <si>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</si>
  <si>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</si>
  <si>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</si>
  <si>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</si>
  <si>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</si>
  <si>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</si>
  <si>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</si>
  <si>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</si>
  <si>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</si>
  <si>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</si>
  <si>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</si>
  <si>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</si>
  <si>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</si>
  <si>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</si>
  <si>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</si>
  <si>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</si>
  <si>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</si>
  <si>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</si>
  <si>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</si>
  <si>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</si>
  <si>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</si>
  <si>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</si>
  <si>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</si>
  <si>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</si>
  <si>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</si>
  <si>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</si>
  <si>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</si>
  <si>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</si>
  <si>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</si>
  <si>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</si>
  <si>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</si>
  <si>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</si>
  <si>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</si>
  <si>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</si>
  <si>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</si>
  <si>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</si>
  <si>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</si>
  <si>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</si>
  <si>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</si>
  <si>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</si>
  <si>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</si>
  <si>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</si>
  <si>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</si>
  <si>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</si>
  <si>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</si>
  <si>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</si>
  <si>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</si>
  <si>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</si>
  <si>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</si>
  <si>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</si>
  <si>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</si>
  <si>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</si>
  <si>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</si>
  <si>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</si>
  <si>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</si>
  <si>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</si>
  <si>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</si>
  <si>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</si>
  <si>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</si>
  <si>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</si>
  <si>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</si>
  <si>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</si>
  <si>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</si>
  <si>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</si>
  <si>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</si>
  <si>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</si>
  <si>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</si>
  <si>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</si>
  <si>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</si>
  <si>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</si>
  <si>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</si>
  <si>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</si>
  <si>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</si>
  <si>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</si>
  <si>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</si>
  <si>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</si>
  <si>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</si>
  <si>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</si>
  <si>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</si>
  <si>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</si>
  <si>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</si>
  <si>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</si>
  <si>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</si>
  <si>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</si>
  <si>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</si>
  <si>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</si>
  <si>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</si>
  <si>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</si>
  <si>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</si>
  <si>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</si>
  <si>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</si>
  <si>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</si>
  <si>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</si>
  <si>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</si>
  <si>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</si>
  <si>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</si>
  <si>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</si>
  <si>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</si>
  <si>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</si>
  <si>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</si>
  <si>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</si>
  <si>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</si>
  <si>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</si>
  <si>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</si>
  <si>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</si>
  <si>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</si>
  <si>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</si>
  <si>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</si>
  <si>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</si>
  <si>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</si>
  <si>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</si>
  <si>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</si>
  <si>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</si>
  <si>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</si>
  <si>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</si>
  <si>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</si>
  <si>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</si>
  <si>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</si>
  <si>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</si>
  <si>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</si>
  <si>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</si>
  <si>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</si>
  <si>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</si>
  <si>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</si>
  <si>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</si>
  <si>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</si>
  <si>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</si>
  <si>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</si>
  <si>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</si>
  <si>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</si>
  <si>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</si>
  <si>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</si>
  <si>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</si>
  <si>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</si>
  <si>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</si>
  <si>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</si>
  <si>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</si>
  <si>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</si>
  <si>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</si>
  <si>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</si>
  <si>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</si>
  <si>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</si>
  <si>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</si>
  <si>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</si>
  <si>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</si>
  <si>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</si>
  <si>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</si>
  <si>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</si>
  <si>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</si>
  <si>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</si>
  <si>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</si>
  <si>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</si>
  <si>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</si>
  <si>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</si>
  <si>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</si>
  <si>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</si>
  <si>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</si>
  <si>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</si>
  <si>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</si>
  <si>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</si>
  <si>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</si>
  <si>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</si>
  <si>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</si>
  <si>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</si>
  <si>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</si>
  <si>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</si>
  <si>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</si>
  <si>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</si>
  <si>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</si>
  <si>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</si>
  <si>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</si>
  <si>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</si>
  <si>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</si>
  <si>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</si>
  <si>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</si>
  <si>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</si>
  <si>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</si>
  <si>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</si>
  <si>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</si>
  <si>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</si>
  <si>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</si>
  <si>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</si>
  <si>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</si>
  <si>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</si>
  <si>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</si>
  <si>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</si>
  <si>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</si>
  <si>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</si>
  <si>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</si>
  <si>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</si>
  <si>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</si>
  <si>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</si>
  <si>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</si>
  <si>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</si>
  <si>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</si>
  <si>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</si>
  <si>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</si>
  <si>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</si>
  <si>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</si>
  <si>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</si>
  <si>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</si>
  <si>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</si>
  <si>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</si>
  <si>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</si>
  <si>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</si>
  <si>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</si>
  <si>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</si>
  <si>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</si>
  <si>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</si>
  <si>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</si>
  <si>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</si>
  <si>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</si>
  <si>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</si>
  <si>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</si>
  <si>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</si>
  <si>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</si>
  <si>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</si>
  <si>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</si>
  <si>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</si>
  <si>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</si>
  <si>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</si>
  <si>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</si>
  <si>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</si>
  <si>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</si>
  <si>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</si>
  <si>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</si>
  <si>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</si>
  <si>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</si>
  <si>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</si>
  <si>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</si>
  <si>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</si>
  <si>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</si>
  <si>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</si>
  <si>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</si>
  <si>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</si>
  <si>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</si>
  <si>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</si>
  <si>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</si>
  <si>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</si>
  <si>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</si>
  <si>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</si>
  <si>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</si>
  <si>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</si>
  <si>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</si>
  <si>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</si>
  <si>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</si>
  <si>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</si>
  <si>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</si>
  <si>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</si>
  <si>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</si>
  <si>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</si>
  <si>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</si>
  <si>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</si>
  <si>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</si>
  <si>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</si>
  <si>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</si>
  <si>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</si>
  <si>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</si>
  <si>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</si>
  <si>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</si>
  <si>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</si>
  <si>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</si>
  <si>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</si>
  <si>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</si>
  <si>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</si>
  <si>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</si>
  <si>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</si>
  <si>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</si>
  <si>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</si>
  <si>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</si>
  <si>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</si>
  <si>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</si>
  <si>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</si>
  <si>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</si>
  <si>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</si>
  <si>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</si>
  <si>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</si>
  <si>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</si>
  <si>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</si>
  <si>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</si>
  <si>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</si>
  <si>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</si>
  <si>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</si>
  <si>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</si>
  <si>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</si>
  <si>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</si>
  <si>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</si>
  <si>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</si>
  <si>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</si>
  <si>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</si>
  <si>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</si>
  <si>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</si>
  <si>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</si>
  <si>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</si>
  <si>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</si>
  <si>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</si>
  <si>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</si>
  <si>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</si>
  <si>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</si>
  <si>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</si>
  <si>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</si>
  <si>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</si>
  <si>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</si>
  <si>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</si>
  <si>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</si>
  <si>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</si>
  <si>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</si>
  <si>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</si>
  <si>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</si>
  <si>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</si>
  <si>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</si>
  <si>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</si>
  <si>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</si>
  <si>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</si>
  <si>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</si>
  <si>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</si>
  <si>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</si>
  <si>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</si>
  <si>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</si>
  <si>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</si>
  <si>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</si>
  <si>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</si>
  <si>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</si>
  <si>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</si>
  <si>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</si>
  <si>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</si>
  <si>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</si>
  <si>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</si>
  <si>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</si>
  <si>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</si>
  <si>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</si>
  <si>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</si>
  <si>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</si>
  <si>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</si>
  <si>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</si>
  <si>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</si>
  <si>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</si>
  <si>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</si>
  <si>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</si>
  <si>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</si>
  <si>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</si>
  <si>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</si>
  <si>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</si>
  <si>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</si>
  <si>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</si>
  <si>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</si>
  <si>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</si>
  <si>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</si>
  <si>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</si>
  <si>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</si>
  <si>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</si>
  <si>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</si>
  <si>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</si>
  <si>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</si>
  <si>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</si>
  <si>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</si>
  <si>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</si>
  <si>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</si>
  <si>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</si>
  <si>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</si>
  <si>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</si>
  <si>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</si>
  <si>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</si>
  <si>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</si>
  <si>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</si>
  <si>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</si>
  <si>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</si>
  <si>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</si>
  <si>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</si>
  <si>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</si>
  <si>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</si>
  <si>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</si>
  <si>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</si>
  <si>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</si>
  <si>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</si>
  <si>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</si>
  <si>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</si>
  <si>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</si>
  <si>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</si>
  <si>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</si>
  <si>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</si>
  <si>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</si>
  <si>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</si>
  <si>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</si>
  <si>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</si>
  <si>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</si>
  <si>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</si>
  <si>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</si>
  <si>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</si>
  <si>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</si>
  <si>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</si>
  <si>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</si>
  <si>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</si>
  <si>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</si>
  <si>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</si>
  <si>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</si>
  <si>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</si>
  <si>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</si>
  <si>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</si>
  <si>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</si>
  <si>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</si>
  <si>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</si>
  <si>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</si>
  <si>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</si>
  <si>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</si>
  <si>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</si>
  <si>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</si>
  <si>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</si>
  <si>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</si>
  <si>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</si>
  <si>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</si>
  <si>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</si>
  <si>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</si>
  <si>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</si>
  <si>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</si>
  <si>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</si>
  <si>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</si>
  <si>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</si>
  <si>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</si>
  <si>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</si>
  <si>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</si>
  <si>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</si>
  <si>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</si>
  <si>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</si>
  <si>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</si>
  <si>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</si>
  <si>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</si>
  <si>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</si>
  <si>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</si>
  <si>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</si>
  <si>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</si>
  <si>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</si>
  <si>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</si>
  <si>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</si>
  <si>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</si>
  <si>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</si>
  <si>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</si>
  <si>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</si>
  <si>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</si>
  <si>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</si>
  <si>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</si>
  <si>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</si>
  <si>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</si>
  <si>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</si>
  <si>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</si>
  <si>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</si>
  <si>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</si>
  <si>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</si>
  <si>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</si>
  <si>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</si>
  <si>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</si>
  <si>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</si>
  <si>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</si>
  <si>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</si>
  <si>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</si>
  <si>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</si>
  <si>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</si>
  <si>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</si>
  <si>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</si>
  <si>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</si>
  <si>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</si>
  <si>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</si>
  <si>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</si>
  <si>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</si>
  <si>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</si>
  <si>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</si>
  <si>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</si>
  <si>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</si>
  <si>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</si>
  <si>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</si>
  <si>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</si>
  <si>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</si>
  <si>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</si>
  <si>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</si>
  <si>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</si>
  <si>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</si>
  <si>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</si>
  <si>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</si>
  <si>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</si>
  <si>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</si>
  <si>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</si>
  <si>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</si>
  <si>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</si>
  <si>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</si>
  <si>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</si>
  <si>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</si>
  <si>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</si>
  <si>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</si>
  <si>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</si>
  <si>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</si>
  <si>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</si>
  <si>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</si>
  <si>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</si>
  <si>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</si>
  <si>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</si>
  <si>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</si>
  <si>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</si>
  <si>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</si>
  <si>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</si>
  <si>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</si>
  <si>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</si>
  <si>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</si>
  <si>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</si>
  <si>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</si>
  <si>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</si>
  <si>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</si>
  <si>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</si>
  <si>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</si>
  <si>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</si>
  <si>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</si>
  <si>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</si>
  <si>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</si>
  <si>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</si>
  <si>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</si>
  <si>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</si>
  <si>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</si>
  <si>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</si>
  <si>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</si>
  <si>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</si>
  <si>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</si>
  <si>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</si>
  <si>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</si>
  <si>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</si>
  <si>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</si>
  <si>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</si>
  <si>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</si>
  <si>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</si>
  <si>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</si>
  <si>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</si>
  <si>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</si>
  <si>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</si>
  <si>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</si>
  <si>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</si>
  <si>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</si>
  <si>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</si>
  <si>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</si>
  <si>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</si>
  <si>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</si>
  <si>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</si>
  <si>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</si>
  <si>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</si>
  <si>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</si>
  <si>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</si>
  <si>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</si>
  <si>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</si>
  <si>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</si>
  <si>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</si>
  <si>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</si>
  <si>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</si>
  <si>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</si>
  <si>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</si>
  <si>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</si>
  <si>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</si>
  <si>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</si>
  <si>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</si>
  <si>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</si>
  <si>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</si>
  <si>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</si>
  <si>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</si>
  <si>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</si>
  <si>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</si>
  <si>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</si>
  <si>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</si>
  <si>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</si>
  <si>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</si>
  <si>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</si>
  <si>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</si>
  <si>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</si>
  <si>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</si>
  <si>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</si>
  <si>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</si>
  <si>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</si>
  <si>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</si>
  <si>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</si>
  <si>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</si>
  <si>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</si>
  <si>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</si>
  <si>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</si>
  <si>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</si>
  <si>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</si>
  <si>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</si>
  <si>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</si>
  <si>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</si>
  <si>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</si>
  <si>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</si>
  <si>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</si>
  <si>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</si>
  <si>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</si>
  <si>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</si>
  <si>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</si>
  <si>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</si>
  <si>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</si>
  <si>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</si>
  <si>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</si>
  <si>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</si>
  <si>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</si>
  <si>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</si>
  <si>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</si>
  <si>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</si>
  <si>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</si>
  <si>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</si>
  <si>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</si>
  <si>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</si>
  <si>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</si>
  <si>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</si>
  <si>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</si>
  <si>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</si>
  <si>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</si>
  <si>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</si>
  <si>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</si>
  <si>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</si>
  <si>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</si>
  <si>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</si>
  <si>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</si>
  <si>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</si>
  <si>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</si>
  <si>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</si>
  <si>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</si>
  <si>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</si>
  <si>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</si>
  <si>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</si>
  <si>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</si>
  <si>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</si>
  <si>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</si>
  <si>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</si>
  <si>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</si>
  <si>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</si>
  <si>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</si>
  <si>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</si>
  <si>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</si>
  <si>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</si>
  <si>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</si>
  <si>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</si>
  <si>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</si>
  <si>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</si>
  <si>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</si>
  <si>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</si>
  <si>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</si>
  <si>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</si>
  <si>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</si>
  <si>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</si>
  <si>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</si>
  <si>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</si>
  <si>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</si>
  <si>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</si>
  <si>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</si>
  <si>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</si>
  <si>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</si>
  <si>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</si>
  <si>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</si>
  <si>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</si>
  <si>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</si>
  <si>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</si>
  <si>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</si>
  <si>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</si>
  <si>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</si>
  <si>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</si>
  <si>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</si>
  <si>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</si>
  <si>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</si>
  <si>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</si>
  <si>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</si>
  <si>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</si>
  <si>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</si>
  <si>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</si>
  <si>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</si>
  <si>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</si>
  <si>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</si>
  <si>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</si>
  <si>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</si>
  <si>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</si>
  <si>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</si>
  <si>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</si>
  <si>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</si>
  <si>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</si>
  <si>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</si>
  <si>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</si>
  <si>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</si>
  <si>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</si>
  <si>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</si>
  <si>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</si>
  <si>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</si>
  <si>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</si>
  <si>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</si>
  <si>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</si>
  <si>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</si>
  <si>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</si>
  <si>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</si>
  <si>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</si>
  <si>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</si>
  <si>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</si>
  <si>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</si>
  <si>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</si>
  <si>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</si>
  <si>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</si>
  <si>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</si>
  <si>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</si>
  <si>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</si>
  <si>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</si>
  <si>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</si>
  <si>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</si>
  <si>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</si>
  <si>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</si>
  <si>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</si>
  <si>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</si>
  <si>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</si>
  <si>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</si>
  <si>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</si>
  <si>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</si>
  <si>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</si>
  <si>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</si>
  <si>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</si>
  <si>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</si>
  <si>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</si>
  <si>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</si>
  <si>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</si>
  <si>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</si>
  <si>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</si>
  <si>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</si>
  <si>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</si>
  <si>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</si>
  <si>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</si>
  <si>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</si>
  <si>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</si>
  <si>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</si>
  <si>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</si>
  <si>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</si>
  <si>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</si>
  <si>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</si>
  <si>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</si>
  <si>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</si>
  <si>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</si>
  <si>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</si>
  <si>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</si>
  <si>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</si>
  <si>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</si>
  <si>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</si>
  <si>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</si>
  <si>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</si>
  <si>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</si>
  <si>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</si>
  <si>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</si>
  <si>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</si>
  <si>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</si>
  <si>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</si>
  <si>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</si>
  <si>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</si>
  <si>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</si>
  <si>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</si>
  <si>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</si>
  <si>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</si>
  <si>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</si>
  <si>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</si>
  <si>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</si>
  <si>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</si>
  <si>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</si>
  <si>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</si>
  <si>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</si>
  <si>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</si>
  <si>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</si>
  <si>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</si>
  <si>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</si>
  <si>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</si>
  <si>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</si>
  <si>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</si>
  <si>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</si>
  <si>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</si>
  <si>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</si>
  <si>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</si>
  <si>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</si>
  <si>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</si>
  <si>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</si>
  <si>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</si>
  <si>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</si>
  <si>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</si>
  <si>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</si>
  <si>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</si>
  <si>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</si>
  <si>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</si>
  <si>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</si>
  <si>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</si>
  <si>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</si>
  <si>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</si>
  <si>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</si>
  <si>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</si>
  <si>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</si>
  <si>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</si>
  <si>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</si>
  <si>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</si>
  <si>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</si>
  <si>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</si>
  <si>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</si>
  <si>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</si>
  <si>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</si>
  <si>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</si>
  <si>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</si>
  <si>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</si>
  <si>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</si>
  <si>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</si>
  <si>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</si>
  <si>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</si>
  <si>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</si>
  <si>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</si>
  <si>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</si>
  <si>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</si>
  <si>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</si>
  <si>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</si>
  <si>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</si>
  <si>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</si>
  <si>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</si>
  <si>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</si>
  <si>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</si>
  <si>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</si>
  <si>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</si>
  <si>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</si>
  <si>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</si>
  <si>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</si>
  <si>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</si>
  <si>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</si>
  <si>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</si>
  <si>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</si>
  <si>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</si>
  <si>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</si>
  <si>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</si>
  <si>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</si>
  <si>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</si>
  <si>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</si>
  <si>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</si>
  <si>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</si>
  <si>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</si>
  <si>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</si>
  <si>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</si>
  <si>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</si>
  <si>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</si>
  <si>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</si>
  <si>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</si>
  <si>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</si>
  <si>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</si>
  <si>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</si>
  <si>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</si>
  <si>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</si>
  <si>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</si>
  <si>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</si>
  <si>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</si>
  <si>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</si>
  <si>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</si>
  <si>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</si>
  <si>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</si>
  <si>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</si>
  <si>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</si>
  <si>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</si>
  <si>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</si>
  <si>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</si>
  <si>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</si>
  <si>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</si>
  <si>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</si>
  <si>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</si>
  <si>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</si>
  <si>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</si>
  <si>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</si>
  <si>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</si>
  <si>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</si>
  <si>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</si>
  <si>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</si>
  <si>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</si>
  <si>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</si>
  <si>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</si>
  <si>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</si>
  <si>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</si>
  <si>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</si>
  <si>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</si>
  <si>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</si>
  <si>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</si>
  <si>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</si>
  <si>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</si>
  <si>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</si>
  <si>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</si>
  <si>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</si>
  <si>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</si>
  <si>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</si>
  <si>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</si>
  <si>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</si>
  <si>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</si>
  <si>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</si>
  <si>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</si>
  <si>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</si>
  <si>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</si>
  <si>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</si>
  <si>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</si>
  <si>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</si>
  <si>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</si>
  <si>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</si>
  <si>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</si>
  <si>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</si>
  <si>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</si>
  <si>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</si>
  <si>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</si>
  <si>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</si>
  <si>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</si>
  <si>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</si>
  <si>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</si>
  <si>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</si>
  <si>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</si>
  <si>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</si>
  <si>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</si>
  <si>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</si>
  <si>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</si>
  <si>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</si>
  <si>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</si>
  <si>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</si>
  <si>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</si>
  <si>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</si>
  <si>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</si>
  <si>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</si>
  <si>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</si>
  <si>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</si>
  <si>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</si>
  <si>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</si>
  <si>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</si>
  <si>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</si>
  <si>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</si>
  <si>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</si>
  <si>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</si>
  <si>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</si>
  <si>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</si>
  <si>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</si>
  <si>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</si>
  <si>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</si>
  <si>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</si>
  <si>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</si>
  <si>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</si>
  <si>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</si>
  <si>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</si>
  <si>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</si>
  <si>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</si>
  <si>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</si>
  <si>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</si>
  <si>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</si>
  <si>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</si>
  <si>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</si>
  <si>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</si>
  <si>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</si>
  <si>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</si>
  <si>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</si>
  <si>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</si>
  <si>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</si>
  <si>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</si>
  <si>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</si>
  <si>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</si>
  <si>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</si>
  <si>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</si>
  <si>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</si>
  <si>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</si>
  <si>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</si>
  <si>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</si>
  <si>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</si>
  <si>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</si>
  <si>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</si>
  <si>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</si>
  <si>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</si>
  <si>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</si>
  <si>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</si>
  <si>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</si>
  <si>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</si>
  <si>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</si>
  <si>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</si>
  <si>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</si>
  <si>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</si>
  <si>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</si>
  <si>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</si>
  <si>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</si>
  <si>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</si>
  <si>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</si>
  <si>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</si>
  <si>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</si>
  <si>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</si>
  <si>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</si>
  <si>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</si>
  <si>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</si>
  <si>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</si>
  <si>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</si>
  <si>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</si>
  <si>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</si>
  <si>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</si>
  <si>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</si>
  <si>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</si>
  <si>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</si>
  <si>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</si>
  <si>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</si>
  <si>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</si>
  <si>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</si>
  <si>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</si>
  <si>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</si>
  <si>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</si>
  <si>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</si>
  <si>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</si>
  <si>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</si>
  <si>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</si>
  <si>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</si>
  <si>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</si>
  <si>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</si>
  <si>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</si>
  <si>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</si>
  <si>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</si>
  <si>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</si>
  <si>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</si>
  <si>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</si>
  <si>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</si>
  <si>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</si>
  <si>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</si>
  <si>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</si>
  <si>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</si>
  <si>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</si>
  <si>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</si>
  <si>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</si>
  <si>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</si>
  <si>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</si>
  <si>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</si>
  <si>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</si>
  <si>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</si>
  <si>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</si>
  <si>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</si>
  <si>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</si>
  <si>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</si>
  <si>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</si>
  <si>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</si>
  <si>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</si>
  <si>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</si>
  <si>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</si>
  <si>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</si>
  <si>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</si>
  <si>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</si>
  <si>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</si>
  <si>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</si>
  <si>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</si>
  <si>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</si>
  <si>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</si>
  <si>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</si>
  <si>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</si>
  <si>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</si>
  <si>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</si>
  <si>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</si>
  <si>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</si>
  <si>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</si>
  <si>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</si>
  <si>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</si>
  <si>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</si>
  <si>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</si>
  <si>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</si>
  <si>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</si>
  <si>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</si>
  <si>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</si>
  <si>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</si>
  <si>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</si>
  <si>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</si>
  <si>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</si>
  <si>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</si>
  <si>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</si>
  <si>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</si>
  <si>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</si>
  <si>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</si>
  <si>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</si>
  <si>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</si>
  <si>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</si>
  <si>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</si>
  <si>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</si>
  <si>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</si>
  <si>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</si>
  <si>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</si>
  <si>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</si>
  <si>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</si>
  <si>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</si>
  <si>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</si>
  <si>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</si>
  <si>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</si>
  <si>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</si>
  <si>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</si>
  <si>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</si>
  <si>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</si>
  <si>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</si>
  <si>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</si>
  <si>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</si>
  <si>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</si>
  <si>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</si>
  <si>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</si>
  <si>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</si>
  <si>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</si>
  <si>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</si>
  <si>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</si>
  <si>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</si>
  <si>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</si>
  <si>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</si>
  <si>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</si>
  <si>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</si>
  <si>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</si>
  <si>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</si>
  <si>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</si>
  <si>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</si>
  <si>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</si>
  <si>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</si>
  <si>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</si>
  <si>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</si>
  <si>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</si>
  <si>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</si>
  <si>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</si>
  <si>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</si>
  <si>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</si>
  <si>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</si>
  <si>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</si>
  <si>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</si>
  <si>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</si>
  <si>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</si>
  <si>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</si>
  <si>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</si>
  <si>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</si>
  <si>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</si>
  <si>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</si>
  <si>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</si>
  <si>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</si>
  <si>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</si>
  <si>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</si>
  <si>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</si>
  <si>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</si>
  <si>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</si>
  <si>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</si>
  <si>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</si>
  <si>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</si>
  <si>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</si>
  <si>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</si>
  <si>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</si>
  <si>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</si>
  <si>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</si>
  <si>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</si>
  <si>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</si>
  <si>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</si>
  <si>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</si>
  <si>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</si>
  <si>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</si>
  <si>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</si>
  <si>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</si>
  <si>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</si>
  <si>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</si>
  <si>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</si>
  <si>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</si>
  <si>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</si>
  <si>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</si>
  <si>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</si>
  <si>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</si>
  <si>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</si>
  <si>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</si>
  <si>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</si>
  <si>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</si>
  <si>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</si>
  <si>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</si>
  <si>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</si>
  <si>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</si>
  <si>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</si>
  <si>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</si>
  <si>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</si>
  <si>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</si>
  <si>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</si>
  <si>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</si>
  <si>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</si>
  <si>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</si>
  <si>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</si>
  <si>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</si>
  <si>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</si>
  <si>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</si>
  <si>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</si>
  <si>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</si>
  <si>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</si>
  <si>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</si>
  <si>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</si>
  <si>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</si>
  <si>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</si>
  <si>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</si>
  <si>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</si>
  <si>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</si>
  <si>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</si>
  <si>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</si>
  <si>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</si>
  <si>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</si>
  <si>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</si>
  <si>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</si>
  <si>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</si>
  <si>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</si>
  <si>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</si>
  <si>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</si>
  <si>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</si>
  <si>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</si>
  <si>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</si>
  <si>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</si>
  <si>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</si>
  <si>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</si>
  <si>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</si>
  <si>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</si>
  <si>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</si>
  <si>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</si>
  <si>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</si>
  <si>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</si>
  <si>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</si>
  <si>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</si>
  <si>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</si>
  <si>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</si>
  <si>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</si>
  <si>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</si>
  <si>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</si>
  <si>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</si>
  <si>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</si>
  <si>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</si>
  <si>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</si>
  <si>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</si>
  <si>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</si>
  <si>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</si>
  <si>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</si>
  <si>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</si>
  <si>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</si>
  <si>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</si>
  <si>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</si>
  <si>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</si>
  <si>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</si>
  <si>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</si>
  <si>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</si>
  <si>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</si>
  <si>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</si>
  <si>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</si>
  <si>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</si>
  <si>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</si>
  <si>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</si>
  <si>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</si>
  <si>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</si>
  <si>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</si>
  <si>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</si>
  <si>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</si>
  <si>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</si>
  <si>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</si>
  <si>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</si>
  <si>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</si>
  <si>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</si>
  <si>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</si>
  <si>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</si>
  <si>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</si>
  <si>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</si>
  <si>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</si>
  <si>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</si>
  <si>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</si>
  <si>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</si>
  <si>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</si>
  <si>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</si>
  <si>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</si>
  <si>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</si>
  <si>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</si>
  <si>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</si>
  <si>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</si>
  <si>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</si>
  <si>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</si>
  <si>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</si>
  <si>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</si>
  <si>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</si>
  <si>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</si>
  <si>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</si>
  <si>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</si>
  <si>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</si>
  <si>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</si>
  <si>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</si>
  <si>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</si>
  <si>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</si>
  <si>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</si>
  <si>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</si>
  <si>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</si>
  <si>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</si>
  <si>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</si>
  <si>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</si>
  <si>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</si>
  <si>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</si>
  <si>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</si>
  <si>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</si>
  <si>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</si>
  <si>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</si>
  <si>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</si>
  <si>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</si>
  <si>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</si>
  <si>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</si>
  <si>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</si>
  <si>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</si>
  <si>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</si>
  <si>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</si>
  <si>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</si>
  <si>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</si>
  <si>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</si>
  <si>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</si>
  <si>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</si>
  <si>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</si>
  <si>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</si>
  <si>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</si>
  <si>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</si>
  <si>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</si>
  <si>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</si>
  <si>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</si>
  <si>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</si>
  <si>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</si>
  <si>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</si>
  <si>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</si>
  <si>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</si>
  <si>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</si>
  <si>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</si>
  <si>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</si>
  <si>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</si>
  <si>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</si>
  <si>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</si>
  <si>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</si>
  <si>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</si>
  <si>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</si>
  <si>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</si>
  <si>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</si>
  <si>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</si>
  <si>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</si>
  <si>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</si>
  <si>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</si>
  <si>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</si>
  <si>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</si>
  <si>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</si>
  <si>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</si>
  <si>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</si>
  <si>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</si>
  <si>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</si>
  <si>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</si>
  <si>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</si>
  <si>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</si>
  <si>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</si>
  <si>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</si>
  <si>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</si>
  <si>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</si>
  <si>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</si>
  <si>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</si>
  <si>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</si>
  <si>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</si>
  <si>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</si>
  <si>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</si>
  <si>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</si>
  <si>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</si>
  <si>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</si>
  <si>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</si>
  <si>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</si>
  <si>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</si>
  <si>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</si>
  <si>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</si>
  <si>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</si>
  <si>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</si>
  <si>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</si>
  <si>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</si>
  <si>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</si>
  <si>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</si>
  <si>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</si>
  <si>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</si>
  <si>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</si>
  <si>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</si>
  <si>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</si>
  <si>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</si>
  <si>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</si>
  <si>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</si>
  <si>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</si>
  <si>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</si>
  <si>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</si>
  <si>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</si>
  <si>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</si>
  <si>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</si>
  <si>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</si>
  <si>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</si>
  <si>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</si>
  <si>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</si>
  <si>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</si>
  <si>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</si>
  <si>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</si>
  <si>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</si>
  <si>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</si>
  <si>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</si>
  <si>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</si>
  <si>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</si>
  <si>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</si>
  <si>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</si>
  <si>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</si>
  <si>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</si>
  <si>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</si>
  <si>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</si>
  <si>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</si>
  <si>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</si>
  <si>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</si>
  <si>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</si>
  <si>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</si>
  <si>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</si>
  <si>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</si>
  <si>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</si>
  <si>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</si>
  <si>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</si>
  <si>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</si>
  <si>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</si>
  <si>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</si>
  <si>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</si>
  <si>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</si>
  <si>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</si>
  <si>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</si>
  <si>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</si>
  <si>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</si>
  <si>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</si>
  <si>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</si>
  <si>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</si>
  <si>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</si>
  <si>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</si>
  <si>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</si>
  <si>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</si>
  <si>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</si>
  <si>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</si>
  <si>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</si>
  <si>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</si>
  <si>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</si>
  <si>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</si>
  <si>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</si>
  <si>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</si>
  <si>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</si>
  <si>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</si>
  <si>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</si>
  <si>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</si>
  <si>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</si>
  <si>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</si>
  <si>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</si>
  <si>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</si>
  <si>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</si>
  <si>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</si>
  <si>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</si>
  <si>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</si>
  <si>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</si>
  <si>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</si>
  <si>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</si>
  <si>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</si>
  <si>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</si>
  <si>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</si>
  <si>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</si>
  <si>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</si>
  <si>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</si>
  <si>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</si>
  <si>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</si>
  <si>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</si>
  <si>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</si>
  <si>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</si>
  <si>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</si>
  <si>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</si>
  <si>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</si>
  <si>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</si>
  <si>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</si>
  <si>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</si>
  <si>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</si>
  <si>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</si>
  <si>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</si>
  <si>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</si>
  <si>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</si>
  <si>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</si>
  <si>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</si>
  <si>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</si>
  <si>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</si>
  <si>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</si>
  <si>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</si>
  <si>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</si>
  <si>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</si>
  <si>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</si>
  <si>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</si>
  <si>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</si>
  <si>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</si>
  <si>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</si>
  <si>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</si>
  <si>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</si>
  <si>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</si>
  <si>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</si>
  <si>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</si>
  <si>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</si>
  <si>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</si>
  <si>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</si>
  <si>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</si>
  <si>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</si>
  <si>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</si>
  <si>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</si>
  <si>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</si>
  <si>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</si>
  <si>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</si>
  <si>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</si>
  <si>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</si>
  <si>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</si>
  <si>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</si>
  <si>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</si>
  <si>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</si>
  <si>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</si>
  <si>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</si>
  <si>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</si>
  <si>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</si>
  <si>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</si>
  <si>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</si>
  <si>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</si>
  <si>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</si>
  <si>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</si>
  <si>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</si>
  <si>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</si>
  <si>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</si>
  <si>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</si>
  <si>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</si>
  <si>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</si>
  <si>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</si>
  <si>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</si>
  <si>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</si>
  <si>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</si>
  <si>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</si>
  <si>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</si>
  <si>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</si>
  <si>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</si>
  <si>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</si>
  <si>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</si>
  <si>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</si>
  <si>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</si>
  <si>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</si>
  <si>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</si>
  <si>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</si>
  <si>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</si>
  <si>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</si>
  <si>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</si>
  <si>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</si>
  <si>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</si>
  <si>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</si>
  <si>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</si>
  <si>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</si>
  <si>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</si>
  <si>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</si>
  <si>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</si>
  <si>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</si>
  <si>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</si>
  <si>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</si>
  <si>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</si>
  <si>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</si>
  <si>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</si>
  <si>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</si>
  <si>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</si>
  <si>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</si>
  <si>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</si>
  <si>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</si>
  <si>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</si>
  <si>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</si>
  <si>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</si>
  <si>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</si>
  <si>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</si>
  <si>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</si>
  <si>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</si>
  <si>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</si>
  <si>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</si>
  <si>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</si>
  <si>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</si>
  <si>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</si>
  <si>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</si>
  <si>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</si>
  <si>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</si>
  <si>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</si>
  <si>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</si>
  <si>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</si>
  <si>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</si>
  <si>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</si>
  <si>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</si>
  <si>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</si>
  <si>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</si>
  <si>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</si>
  <si>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</si>
  <si>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</si>
  <si>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</si>
  <si>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</si>
  <si>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</si>
  <si>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</si>
  <si>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</si>
  <si>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</si>
  <si>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</si>
  <si>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</si>
  <si>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</si>
  <si>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</si>
  <si>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</si>
  <si>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</si>
  <si>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</si>
  <si>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</si>
  <si>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</si>
  <si>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</si>
  <si>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</si>
  <si>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</si>
  <si>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</si>
  <si>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</si>
  <si>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</si>
  <si>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</si>
  <si>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</si>
  <si>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</si>
  <si>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</si>
  <si>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</si>
  <si>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</si>
  <si>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</si>
  <si>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</si>
  <si>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</si>
  <si>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</si>
  <si>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</si>
  <si>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</si>
  <si>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</si>
  <si>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</si>
  <si>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</si>
  <si>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</si>
  <si>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</si>
  <si>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</si>
  <si>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</si>
  <si>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</si>
  <si>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</si>
  <si>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</si>
  <si>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</si>
  <si>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</si>
  <si>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</si>
  <si>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</si>
  <si>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</si>
  <si>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</si>
  <si>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</si>
  <si>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</si>
  <si>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</si>
  <si>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</si>
  <si>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</si>
  <si>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</si>
  <si>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</si>
  <si>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</si>
  <si>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</si>
  <si>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</si>
  <si>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</si>
  <si>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</si>
  <si>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</si>
  <si>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</si>
  <si>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</si>
  <si>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</si>
  <si>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</si>
  <si>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</si>
  <si>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</si>
  <si>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</si>
  <si>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</si>
  <si>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</si>
  <si>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</si>
  <si>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</si>
  <si>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</si>
  <si>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</si>
  <si>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</si>
  <si>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</si>
  <si>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</si>
  <si>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</si>
  <si>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</si>
  <si>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</si>
  <si>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</si>
  <si>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</si>
  <si>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</si>
  <si>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</si>
  <si>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</si>
  <si>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</si>
  <si>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</si>
  <si>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</si>
  <si>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</si>
  <si>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</si>
  <si>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</si>
  <si>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</si>
  <si>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</si>
  <si>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</si>
  <si>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</si>
  <si>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</si>
  <si>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</si>
  <si>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</si>
  <si>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</si>
  <si>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</si>
  <si>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</si>
  <si>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</si>
  <si>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</si>
  <si>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</si>
  <si>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</si>
  <si>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</si>
  <si>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</si>
  <si>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</si>
  <si>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</si>
  <si>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</si>
  <si>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</si>
  <si>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</si>
  <si>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</si>
  <si>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</si>
  <si>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</si>
  <si>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</si>
  <si>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</si>
  <si>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</si>
  <si>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</si>
  <si>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</si>
  <si>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</si>
  <si>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</si>
  <si>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</si>
  <si>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</si>
  <si>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</si>
  <si>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</si>
  <si>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</si>
  <si>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</si>
  <si>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</si>
  <si>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</si>
  <si>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</si>
  <si>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</si>
  <si>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</si>
  <si>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</si>
  <si>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</si>
  <si>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</si>
  <si>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</si>
  <si>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</si>
  <si>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</si>
  <si>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</si>
  <si>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</si>
  <si>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</si>
  <si>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</si>
  <si>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</si>
  <si>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</si>
  <si>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</si>
  <si>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</si>
  <si>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</si>
  <si>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</si>
  <si>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</si>
  <si>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</si>
  <si>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</si>
  <si>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</si>
  <si>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</si>
  <si>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</si>
  <si>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</si>
  <si>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</si>
  <si>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</si>
  <si>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</si>
  <si>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</si>
  <si>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</si>
  <si>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</si>
  <si>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</si>
  <si>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</si>
  <si>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</si>
  <si>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</si>
  <si>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</si>
  <si>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</si>
  <si>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</si>
  <si>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</si>
  <si>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</si>
  <si>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</si>
  <si>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</si>
  <si>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</si>
  <si>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</si>
  <si>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</si>
  <si>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</si>
  <si>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</si>
  <si>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</si>
  <si>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</si>
  <si>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</si>
  <si>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</si>
  <si>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</si>
  <si>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</si>
  <si>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</si>
  <si>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</si>
  <si>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</si>
  <si>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</si>
  <si>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</si>
  <si>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</si>
  <si>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</si>
  <si>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</si>
  <si>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</si>
  <si>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</si>
  <si>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</si>
  <si>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</si>
  <si>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</si>
  <si>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</si>
  <si>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</si>
  <si>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</si>
  <si>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</si>
  <si>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</si>
  <si>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</si>
  <si>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</si>
  <si>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</si>
  <si>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</si>
  <si>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</si>
  <si>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</si>
  <si>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</si>
  <si>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</si>
  <si>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</si>
  <si>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</si>
  <si>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</si>
  <si>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</si>
  <si>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</si>
  <si>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</si>
  <si>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</si>
  <si>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</si>
  <si>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</si>
  <si>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</si>
  <si>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</si>
  <si>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</si>
  <si>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</si>
  <si>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</si>
  <si>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</si>
  <si>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</si>
  <si>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</si>
  <si>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</si>
  <si>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</si>
  <si>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</si>
  <si>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</si>
  <si>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</si>
  <si>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</si>
  <si>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</si>
  <si>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</si>
  <si>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</si>
  <si>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</si>
  <si>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</si>
  <si>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</si>
  <si>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</si>
  <si>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</si>
  <si>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</si>
  <si>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</si>
  <si>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</si>
  <si>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</si>
  <si>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</si>
  <si>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</si>
  <si>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</si>
  <si>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</si>
  <si>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</si>
  <si>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</si>
  <si>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</si>
  <si>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</si>
  <si>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</si>
  <si>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</si>
  <si>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</si>
  <si>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</si>
  <si>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</si>
  <si>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</si>
  <si>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</si>
  <si>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</si>
  <si>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</si>
  <si>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</si>
  <si>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</si>
  <si>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</si>
  <si>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</si>
  <si>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</si>
  <si>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</si>
  <si>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</si>
  <si>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</si>
  <si>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</si>
  <si>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</si>
  <si>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</si>
  <si>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</si>
  <si>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</si>
  <si>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</si>
  <si>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</si>
  <si>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</si>
  <si>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</si>
  <si>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</si>
  <si>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</si>
  <si>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</si>
  <si>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</si>
  <si>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</si>
  <si>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</si>
  <si>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</si>
  <si>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</si>
  <si>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</si>
  <si>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</si>
  <si>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</si>
  <si>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</si>
  <si>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</si>
  <si>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</si>
  <si>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</si>
  <si>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</si>
  <si>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</si>
  <si>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</si>
  <si>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</si>
  <si>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</si>
  <si>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</si>
  <si>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</si>
  <si>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</si>
  <si>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</si>
  <si>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</si>
  <si>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</si>
  <si>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</si>
  <si>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</si>
  <si>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</si>
  <si>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</si>
  <si>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</si>
  <si>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</si>
  <si>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</si>
  <si>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</si>
  <si>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</si>
  <si>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</si>
  <si>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</si>
  <si>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</si>
  <si>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</si>
  <si>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</si>
  <si>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</si>
  <si>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</si>
  <si>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</si>
  <si>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</si>
  <si>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</si>
  <si>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</si>
  <si>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</si>
  <si>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</si>
  <si>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</si>
  <si>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</si>
  <si>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</si>
  <si>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</si>
  <si>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</si>
  <si>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</si>
  <si>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</si>
  <si>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</si>
  <si>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</si>
  <si>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</si>
  <si>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</si>
  <si>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</si>
  <si>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</si>
  <si>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</si>
  <si>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</si>
  <si>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</si>
  <si>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</si>
  <si>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</si>
  <si>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</si>
  <si>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</si>
  <si>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</si>
  <si>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</si>
  <si>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</si>
  <si>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</si>
  <si>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</si>
  <si>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</si>
  <si>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</si>
  <si>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</si>
  <si>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</si>
  <si>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</si>
  <si>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</si>
  <si>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</si>
  <si>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</si>
  <si>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</si>
  <si>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</si>
  <si>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</si>
  <si>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</si>
  <si>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</si>
  <si>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</si>
  <si>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</si>
  <si>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</si>
  <si>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</si>
  <si>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</si>
  <si>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</si>
  <si>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</si>
  <si>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</si>
  <si>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</si>
  <si>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</si>
  <si>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</si>
  <si>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</si>
  <si>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</si>
  <si>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</si>
  <si>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</si>
  <si>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</si>
  <si>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</si>
  <si>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</si>
  <si>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</si>
  <si>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</si>
  <si>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</si>
  <si>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</si>
  <si>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</si>
  <si>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</si>
  <si>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</si>
  <si>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</si>
  <si>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</si>
  <si>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</si>
  <si>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</si>
  <si>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</si>
  <si>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</si>
  <si>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</si>
  <si>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</si>
  <si>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</si>
  <si>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</si>
  <si>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</si>
  <si>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</si>
  <si>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</si>
  <si>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</si>
  <si>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</si>
  <si>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</si>
  <si>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</si>
  <si>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</si>
  <si>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</si>
  <si>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</si>
  <si>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</si>
  <si>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</si>
  <si>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</si>
  <si>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</si>
  <si>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</si>
  <si>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</si>
  <si>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</si>
  <si>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</si>
  <si>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</si>
  <si>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</si>
  <si>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</si>
  <si>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</si>
  <si>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</si>
  <si>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</si>
  <si>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</si>
  <si>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</si>
  <si>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</si>
  <si>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</si>
  <si>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</si>
  <si>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</si>
  <si>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</si>
  <si>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</si>
  <si>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</si>
  <si>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</si>
  <si>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</si>
  <si>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</si>
  <si>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</si>
  <si>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</si>
  <si>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</si>
  <si>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</si>
  <si>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</si>
  <si>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</si>
  <si>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</si>
  <si>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</si>
  <si>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</si>
  <si>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</si>
  <si>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</si>
  <si>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</si>
  <si>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</si>
  <si>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</si>
  <si>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</si>
  <si>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</si>
  <si>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</si>
  <si>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</si>
  <si>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</si>
  <si>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</si>
  <si>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</si>
  <si>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</si>
  <si>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</si>
  <si>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</si>
  <si>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</si>
  <si>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</si>
  <si>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</si>
  <si>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</si>
  <si>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</si>
  <si>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</si>
  <si>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</si>
  <si>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</si>
  <si>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</si>
  <si>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</si>
  <si>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</si>
  <si>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</si>
  <si>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</si>
  <si>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</si>
  <si>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</si>
  <si>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</si>
  <si>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</si>
  <si>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</si>
  <si>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</si>
  <si>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</si>
  <si>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</si>
  <si>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</si>
  <si>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</si>
  <si>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</si>
  <si>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</si>
  <si>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</si>
  <si>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</si>
  <si>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</si>
  <si>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</si>
  <si>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</si>
  <si>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</si>
  <si>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</si>
  <si>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</si>
  <si>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</si>
  <si>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</si>
  <si>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</si>
  <si>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</si>
  <si>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</si>
  <si>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</si>
  <si>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</si>
  <si>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</si>
  <si>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</si>
  <si>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</si>
  <si>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</si>
  <si>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</si>
  <si>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</si>
  <si>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</si>
  <si>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</si>
  <si>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</si>
  <si>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</si>
  <si>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</si>
  <si>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</si>
  <si>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</si>
  <si>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</si>
  <si>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</si>
  <si>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</si>
  <si>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</si>
  <si>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</si>
  <si>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</si>
  <si>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</si>
  <si>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</si>
  <si>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</si>
  <si>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</si>
  <si>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</si>
  <si>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</si>
  <si>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</si>
  <si>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</si>
  <si>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</si>
  <si>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</si>
  <si>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</si>
  <si>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</si>
  <si>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</si>
  <si>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</si>
  <si>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</si>
  <si>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</si>
  <si>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</si>
  <si>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</si>
  <si>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</si>
  <si>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</si>
  <si>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</si>
  <si>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</si>
  <si>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</si>
  <si>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</si>
  <si>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</si>
  <si>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</si>
  <si>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</si>
  <si>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</si>
  <si>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</si>
  <si>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</si>
  <si>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</si>
  <si>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</si>
  <si>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</si>
  <si>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</si>
  <si>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</si>
  <si>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</si>
  <si>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</si>
  <si>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</si>
  <si>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</si>
  <si>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</si>
  <si>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</si>
  <si>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</si>
  <si>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</si>
  <si>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</si>
  <si>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</si>
  <si>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</si>
  <si>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</si>
  <si>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</si>
  <si>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</si>
  <si>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</si>
  <si>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</si>
  <si>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</si>
  <si>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</si>
  <si>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</si>
  <si>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</si>
  <si>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</si>
  <si>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</si>
  <si>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</si>
  <si>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</si>
  <si>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</si>
  <si>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</si>
  <si>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</si>
  <si>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</si>
  <si>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</si>
  <si>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</si>
  <si>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</si>
  <si>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</si>
  <si>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</si>
  <si>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</si>
  <si>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</si>
  <si>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</si>
  <si>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</si>
  <si>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</si>
  <si>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</si>
  <si>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</si>
  <si>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</si>
  <si>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</si>
  <si>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</si>
  <si>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</si>
  <si>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</si>
  <si>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</si>
  <si>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</si>
  <si>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</si>
  <si>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</si>
  <si>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</si>
  <si>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</si>
  <si>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</si>
  <si>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</si>
  <si>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</si>
  <si>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</si>
  <si>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</si>
  <si>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</si>
  <si>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</si>
  <si>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</si>
  <si>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</si>
  <si>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</si>
  <si>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</si>
  <si>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</si>
  <si>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</si>
  <si>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</si>
  <si>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</si>
  <si>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</si>
  <si>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</si>
  <si>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</si>
  <si>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</si>
  <si>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</si>
  <si>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</si>
  <si>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</si>
  <si>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</si>
  <si>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</si>
  <si>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</si>
  <si>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</si>
  <si>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</si>
  <si>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</si>
  <si>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</si>
  <si>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</si>
  <si>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</si>
  <si>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</si>
  <si>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</si>
  <si>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</si>
  <si>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</si>
  <si>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</si>
  <si>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</si>
  <si>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</si>
  <si>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</si>
  <si>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</si>
  <si>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</si>
  <si>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</si>
  <si>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</si>
  <si>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</si>
  <si>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</si>
  <si>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</si>
  <si>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</si>
  <si>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</si>
  <si>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</si>
  <si>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</si>
  <si>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</si>
  <si>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</si>
  <si>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</si>
  <si>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</si>
  <si>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</si>
  <si>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</si>
  <si>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</si>
  <si>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</si>
  <si>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</si>
  <si>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</si>
  <si>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</si>
  <si>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</si>
  <si>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</si>
  <si>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</si>
  <si>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</si>
  <si>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</si>
  <si>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</si>
  <si>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</si>
  <si>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</si>
  <si>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</si>
  <si>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</si>
  <si>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</si>
  <si>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</si>
  <si>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</si>
  <si>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</si>
  <si>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</si>
  <si>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</si>
  <si>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</si>
  <si>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</si>
  <si>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</si>
  <si>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</si>
  <si>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</si>
  <si>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</si>
  <si>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</si>
  <si>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</si>
  <si>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</si>
  <si>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</si>
  <si>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</si>
  <si>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</si>
  <si>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</si>
  <si>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</si>
  <si>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</si>
  <si>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</si>
  <si>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</si>
  <si>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</si>
  <si>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</si>
  <si>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</si>
  <si>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</si>
  <si>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</si>
  <si>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</si>
  <si>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</si>
  <si>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</si>
  <si>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</si>
  <si>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</si>
  <si>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</si>
  <si>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</si>
  <si>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</si>
  <si>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</si>
  <si>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</si>
  <si>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</si>
  <si>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</si>
  <si>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</si>
  <si>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</si>
  <si>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</si>
  <si>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</si>
  <si>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</si>
  <si>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</si>
  <si>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</si>
  <si>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</si>
  <si>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</si>
  <si>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</si>
  <si>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</si>
  <si>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</si>
  <si>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</si>
  <si>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</si>
  <si>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</si>
  <si>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</si>
  <si>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</si>
  <si>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</si>
  <si>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</si>
  <si>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</si>
  <si>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</si>
  <si>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</si>
  <si>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</si>
  <si>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</si>
  <si>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</si>
  <si>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</si>
  <si>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</si>
  <si>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</si>
  <si>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</si>
  <si>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</si>
  <si>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</si>
  <si>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</si>
  <si>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</si>
  <si>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</si>
  <si>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</si>
  <si>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</si>
  <si>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</si>
  <si>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</si>
  <si>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</si>
  <si>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</si>
  <si>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</si>
  <si>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</si>
  <si>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</si>
  <si>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</si>
  <si>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</si>
  <si>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</si>
  <si>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</si>
  <si>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</si>
  <si>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</si>
  <si>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</si>
  <si>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</si>
  <si>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</si>
  <si>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</si>
  <si>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</si>
  <si>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</si>
  <si>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</si>
  <si>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</si>
  <si>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</si>
  <si>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</si>
  <si>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</si>
  <si>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</si>
  <si>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</si>
  <si>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</si>
  <si>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</si>
  <si>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</si>
  <si>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</si>
  <si>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</si>
  <si>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</si>
  <si>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</si>
  <si>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</si>
  <si>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</si>
  <si>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</si>
  <si>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</si>
  <si>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</si>
  <si>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</si>
  <si>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</si>
  <si>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</si>
  <si>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</si>
  <si>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</si>
  <si>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</si>
  <si>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</si>
  <si>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</si>
  <si>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</si>
  <si>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</si>
  <si>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</si>
  <si>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</si>
  <si>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</si>
  <si>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</si>
  <si>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</si>
  <si>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</si>
  <si>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</si>
  <si>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</si>
  <si>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</si>
  <si>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</si>
  <si>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</si>
  <si>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</si>
  <si>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</si>
  <si>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</si>
  <si>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</si>
  <si>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</si>
  <si>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</si>
  <si>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</si>
  <si>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</si>
  <si>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</si>
  <si>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</si>
  <si>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</si>
  <si>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</si>
  <si>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</si>
  <si>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</si>
  <si>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</si>
  <si>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</si>
  <si>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</si>
  <si>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</si>
  <si>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</si>
  <si>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</si>
  <si>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</si>
  <si>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</si>
  <si>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</si>
  <si>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</si>
  <si>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</si>
  <si>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</si>
  <si>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</si>
  <si>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</si>
  <si>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</si>
  <si>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</si>
  <si>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</si>
  <si>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</si>
  <si>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</si>
  <si>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</si>
  <si>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</si>
  <si>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</si>
  <si>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</si>
  <si>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</si>
  <si>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</si>
  <si>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</si>
  <si>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</si>
  <si>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</si>
  <si>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</si>
  <si>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</si>
  <si>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</si>
  <si>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</si>
  <si>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</si>
  <si>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</si>
  <si>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</si>
  <si>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</si>
  <si>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</si>
  <si>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</si>
  <si>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</si>
  <si>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</si>
  <si>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</si>
  <si>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</si>
  <si>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</si>
  <si>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</si>
  <si>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</si>
  <si>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</si>
  <si>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</si>
  <si>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</si>
  <si>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</si>
  <si>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</si>
  <si>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</si>
  <si>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</si>
  <si>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</si>
  <si>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</si>
  <si>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</si>
  <si>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</si>
  <si>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</si>
  <si>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</si>
  <si>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</si>
  <si>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</si>
  <si>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</si>
  <si>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</si>
  <si>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</si>
  <si>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</si>
  <si>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</si>
  <si>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</si>
  <si>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</si>
  <si>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</si>
  <si>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</si>
  <si>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</si>
  <si>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</si>
  <si>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</si>
  <si>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</si>
  <si>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</si>
  <si>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</si>
  <si>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</si>
  <si>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</si>
  <si>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</si>
  <si>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</si>
  <si>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</si>
  <si>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</si>
  <si>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</si>
  <si>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</si>
  <si>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</si>
  <si>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</si>
  <si>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</si>
  <si>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</si>
  <si>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</si>
  <si>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</si>
  <si>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</si>
  <si>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</si>
  <si>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</si>
  <si>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</si>
  <si>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</si>
  <si>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</si>
  <si>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</si>
  <si>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</si>
  <si>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</si>
  <si>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</si>
  <si>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</si>
  <si>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</si>
  <si>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</si>
  <si>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</si>
  <si>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</si>
  <si>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</si>
  <si>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</si>
  <si>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</si>
  <si>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</si>
  <si>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</si>
  <si>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</si>
  <si>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</si>
  <si>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</si>
  <si>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</si>
  <si>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</si>
  <si>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</si>
  <si>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</si>
  <si>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</si>
  <si>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</si>
  <si>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</si>
  <si>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</si>
  <si>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</si>
  <si>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</si>
  <si>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</si>
  <si>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</si>
  <si>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</si>
  <si>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</si>
  <si>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</si>
  <si>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</si>
  <si>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</si>
  <si>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</si>
  <si>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</si>
  <si>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</si>
  <si>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</si>
  <si>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</si>
  <si>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</si>
  <si>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</si>
  <si>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</si>
  <si>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</si>
  <si>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</si>
  <si>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</si>
  <si>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</si>
  <si>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</si>
  <si>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</si>
  <si>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</si>
  <si>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</si>
  <si>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</si>
  <si>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</si>
  <si>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</si>
  <si>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</si>
  <si>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</si>
  <si>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</si>
  <si>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</si>
  <si>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</si>
  <si>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</si>
  <si>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</si>
  <si>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</si>
  <si>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</si>
  <si>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</si>
  <si>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</si>
  <si>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</si>
  <si>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</si>
  <si>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</si>
  <si>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</si>
  <si>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</si>
  <si>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</si>
  <si>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</si>
  <si>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</si>
  <si>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</si>
  <si>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</si>
  <si>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</si>
  <si>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</si>
  <si>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</si>
  <si>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</si>
  <si>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</si>
  <si>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</si>
  <si>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</si>
  <si>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</si>
  <si>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</si>
  <si>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</si>
  <si>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</si>
  <si>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</si>
  <si>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</si>
  <si>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</si>
  <si>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</si>
  <si>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</si>
  <si>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</si>
  <si>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</si>
  <si>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</si>
  <si>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</si>
  <si>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</si>
  <si>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</si>
  <si>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</si>
  <si>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</si>
  <si>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</si>
  <si>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</si>
  <si>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</si>
  <si>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</si>
  <si>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</si>
  <si>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</si>
  <si>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</si>
  <si>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</si>
  <si>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</si>
  <si>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</si>
  <si>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</si>
  <si>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</si>
  <si>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</si>
  <si>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</si>
  <si>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</si>
  <si>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</si>
  <si>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</si>
  <si>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</si>
  <si>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</si>
  <si>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</si>
  <si>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</si>
  <si>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</si>
  <si>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</si>
  <si>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</si>
  <si>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</si>
  <si>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</si>
  <si>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</si>
  <si>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</si>
  <si>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</si>
  <si>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</si>
  <si>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</si>
  <si>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</si>
  <si>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</si>
  <si>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</si>
  <si>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</si>
  <si>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</si>
  <si>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</si>
  <si>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</si>
  <si>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</si>
  <si>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</si>
  <si>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</si>
  <si>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</si>
  <si>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</si>
  <si>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</si>
  <si>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</si>
  <si>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</si>
  <si>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</si>
  <si>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</si>
  <si>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</si>
  <si>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</si>
  <si>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</si>
  <si>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</si>
  <si>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</si>
  <si>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</si>
  <si>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</si>
  <si>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</si>
  <si>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</si>
  <si>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</si>
  <si>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</si>
  <si>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</si>
  <si>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</si>
  <si>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</si>
  <si>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</si>
  <si>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</si>
  <si>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</si>
  <si>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</si>
  <si>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</si>
  <si>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</si>
  <si>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</si>
  <si>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</si>
  <si>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</si>
  <si>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</si>
  <si>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</si>
  <si>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</si>
  <si>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</si>
  <si>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</si>
  <si>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</si>
  <si>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</si>
  <si>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</si>
  <si>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</si>
  <si>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</si>
  <si>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</si>
  <si>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</si>
  <si>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</si>
  <si>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</si>
  <si>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</si>
  <si>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</si>
  <si>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</si>
  <si>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</si>
  <si>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</si>
  <si>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</si>
  <si>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</si>
  <si>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</si>
  <si>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</si>
  <si>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</si>
  <si>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</si>
  <si>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</si>
  <si>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</si>
  <si>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</si>
  <si>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</si>
  <si>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</si>
  <si>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</si>
  <si>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</si>
  <si>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</si>
  <si>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</si>
  <si>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</si>
  <si>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</si>
  <si>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</si>
  <si>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</si>
  <si>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</si>
  <si>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</si>
  <si>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</si>
  <si>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</si>
  <si>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</si>
  <si>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</si>
  <si>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</si>
  <si>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</si>
  <si>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</si>
  <si>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</si>
  <si>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</si>
  <si>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</si>
  <si>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</si>
  <si>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</si>
  <si>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</si>
  <si>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</si>
  <si>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</si>
  <si>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</si>
  <si>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</si>
  <si>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</si>
  <si>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</si>
  <si>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</si>
  <si>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</si>
  <si>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</si>
  <si>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</si>
  <si>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</si>
  <si>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</si>
  <si>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</si>
  <si>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</si>
  <si>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</si>
  <si>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</si>
  <si>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</si>
  <si>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</si>
  <si>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</si>
  <si>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</si>
  <si>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</si>
  <si>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</si>
  <si>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</si>
  <si>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</si>
  <si>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</si>
  <si>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</si>
  <si>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</si>
  <si>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</si>
  <si>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</si>
  <si>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</si>
  <si>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</si>
  <si>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</si>
  <si>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</si>
  <si>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</si>
  <si>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</si>
  <si>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</si>
  <si>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</si>
  <si>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</si>
  <si>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</si>
  <si>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</si>
  <si>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</si>
  <si>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</si>
  <si>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</si>
  <si>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</si>
  <si>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</si>
  <si>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</si>
  <si>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</si>
  <si>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</si>
  <si>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</si>
  <si>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</si>
  <si>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</si>
  <si>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</si>
  <si>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</si>
  <si>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</si>
  <si>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</si>
  <si>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</si>
  <si>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</si>
  <si>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</si>
  <si>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</si>
  <si>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</si>
  <si>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</si>
  <si>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</si>
  <si>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</si>
  <si>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</si>
  <si>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</si>
  <si>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</si>
  <si>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</si>
  <si>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</si>
  <si>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</si>
  <si>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</si>
  <si>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</si>
  <si>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</si>
  <si>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</si>
  <si>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</si>
  <si>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</si>
  <si>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</si>
  <si>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</si>
  <si>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</si>
  <si>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</si>
  <si>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</si>
  <si>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</si>
  <si>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</si>
  <si>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</si>
  <si>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</si>
  <si>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</si>
  <si>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</si>
  <si>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</si>
  <si>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</si>
  <si>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</si>
  <si>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</si>
  <si>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</si>
  <si>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</si>
  <si>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</si>
  <si>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</si>
  <si>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</si>
  <si>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</si>
  <si>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</si>
  <si>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</si>
  <si>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</si>
  <si>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</si>
  <si>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</si>
  <si>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</si>
  <si>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</si>
  <si>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</si>
  <si>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</si>
  <si>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</si>
  <si>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</si>
  <si>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</si>
  <si>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</si>
  <si>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</si>
  <si>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</si>
  <si>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</si>
  <si>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</si>
  <si>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</si>
  <si>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</si>
  <si>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</si>
  <si>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</si>
  <si>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</si>
  <si>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</si>
  <si>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</si>
  <si>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</si>
  <si>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</si>
  <si>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</si>
  <si>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</si>
  <si>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</si>
  <si>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</si>
  <si>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</si>
  <si>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</si>
  <si>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</si>
  <si>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</si>
  <si>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</si>
  <si>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</si>
  <si>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</si>
  <si>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</si>
  <si>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</si>
  <si>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</si>
  <si>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</si>
  <si>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</si>
  <si>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</si>
  <si>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</si>
  <si>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</si>
  <si>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</si>
  <si>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</si>
  <si>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</si>
  <si>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</si>
  <si>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</si>
  <si>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</si>
  <si>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</si>
  <si>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</si>
  <si>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</si>
  <si>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</si>
  <si>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</si>
  <si>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</si>
  <si>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</si>
  <si>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</si>
  <si>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</si>
  <si>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</si>
  <si>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</si>
  <si>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</si>
  <si>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</si>
  <si>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</si>
  <si>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</si>
  <si>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</si>
  <si>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</si>
  <si>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</si>
  <si>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</si>
  <si>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</si>
  <si>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</si>
  <si>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</si>
  <si>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</si>
  <si>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</si>
  <si>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</si>
  <si>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</si>
  <si>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</si>
  <si>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</si>
  <si>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</si>
  <si>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</si>
  <si>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</si>
  <si>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</si>
  <si>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</si>
  <si>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</si>
  <si>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</si>
  <si>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</si>
  <si>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</si>
  <si>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</si>
  <si>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</si>
  <si>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</si>
  <si>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</si>
  <si>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</si>
  <si>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</si>
  <si>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</si>
  <si>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</si>
  <si>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</si>
  <si>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</si>
  <si>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</si>
  <si>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</si>
  <si>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</si>
  <si>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</si>
  <si>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</si>
  <si>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</si>
  <si>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</si>
  <si>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</si>
  <si>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</si>
  <si>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</si>
  <si>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</si>
  <si>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</si>
  <si>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</si>
  <si>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</si>
  <si>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</si>
  <si>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</si>
  <si>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</si>
  <si>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</si>
  <si>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</si>
  <si>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</si>
  <si>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</si>
  <si>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</si>
  <si>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</si>
  <si>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</si>
  <si>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</si>
  <si>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</si>
  <si>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</si>
  <si>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</si>
  <si>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</si>
  <si>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</si>
  <si>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</si>
  <si>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</si>
  <si>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</si>
  <si>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</si>
  <si>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</si>
  <si>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</si>
  <si>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</si>
  <si>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</si>
  <si>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</si>
  <si>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</si>
  <si>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</si>
  <si>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</si>
  <si>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</si>
  <si>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</si>
  <si>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</si>
  <si>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</si>
  <si>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</si>
  <si>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</si>
  <si>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</si>
  <si>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</si>
  <si>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</si>
  <si>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</si>
  <si>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</si>
  <si>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</si>
  <si>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</si>
  <si>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</si>
  <si>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</si>
  <si>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</si>
  <si>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</si>
  <si>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</si>
  <si>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</si>
  <si>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</si>
  <si>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</si>
  <si>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</si>
  <si>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</si>
  <si>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</si>
  <si>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</si>
  <si>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</si>
  <si>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</si>
  <si>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</si>
  <si>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</si>
  <si>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</si>
  <si>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</si>
  <si>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</si>
  <si>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</si>
  <si>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</si>
  <si>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</si>
  <si>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</si>
  <si>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</si>
  <si>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</si>
  <si>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</si>
  <si>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</si>
  <si>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</si>
  <si>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</si>
  <si>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</si>
  <si>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</si>
  <si>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</si>
  <si>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</si>
  <si>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</si>
  <si>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</si>
  <si>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</si>
  <si>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</si>
  <si>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</si>
  <si>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</si>
  <si>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</si>
  <si>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</si>
  <si>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</si>
  <si>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</si>
  <si>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</si>
  <si>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</si>
  <si>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</si>
  <si>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</si>
  <si>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</si>
  <si>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</si>
  <si>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</si>
  <si>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</si>
  <si>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</si>
  <si>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</si>
  <si>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</si>
  <si>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</si>
  <si>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</si>
  <si>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</si>
  <si>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</si>
  <si>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</si>
  <si>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</si>
  <si>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</si>
  <si>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</si>
  <si>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</si>
  <si>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</si>
  <si>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</si>
  <si>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</si>
  <si>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</si>
  <si>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</si>
  <si>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</si>
  <si>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</si>
  <si>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</si>
  <si>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</si>
  <si>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</si>
  <si>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</si>
  <si>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</si>
  <si>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</si>
  <si>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</si>
  <si>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</si>
  <si>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</si>
  <si>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</si>
  <si>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</si>
  <si>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</si>
  <si>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</si>
  <si>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</si>
  <si>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</si>
  <si>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</si>
  <si>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</si>
  <si>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</si>
  <si>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</si>
  <si>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</si>
  <si>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</si>
  <si>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</si>
  <si>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</si>
  <si>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</si>
  <si>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</si>
  <si>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</si>
  <si>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</si>
  <si>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</si>
  <si>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</si>
  <si>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</si>
  <si>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</si>
  <si>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</si>
  <si>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</si>
  <si>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</si>
  <si>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</si>
  <si>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</si>
  <si>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</si>
  <si>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</si>
  <si>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</si>
  <si>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</si>
  <si>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</si>
  <si>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</si>
  <si>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</si>
  <si>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</si>
  <si>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</si>
  <si>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</si>
  <si>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</si>
  <si>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</si>
  <si>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</si>
  <si>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</si>
  <si>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</si>
  <si>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</si>
  <si>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</si>
  <si>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</si>
  <si>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</si>
  <si>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</si>
  <si>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</si>
  <si>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</si>
  <si>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</si>
  <si>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</si>
  <si>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</si>
  <si>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</si>
  <si>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</si>
  <si>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</si>
  <si>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</si>
  <si>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</si>
  <si>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</si>
  <si>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</si>
  <si>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</si>
  <si>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</si>
  <si>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</si>
  <si>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</si>
  <si>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</si>
  <si>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</si>
  <si>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</si>
  <si>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</si>
  <si>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</si>
  <si>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</si>
  <si>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</si>
  <si>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</si>
  <si>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</si>
  <si>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</si>
  <si>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</si>
  <si>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</si>
  <si>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</si>
  <si>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</si>
  <si>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</si>
  <si>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</si>
  <si>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</si>
  <si>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</si>
  <si>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</si>
  <si>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</si>
  <si>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</si>
  <si>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</si>
  <si>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</si>
  <si>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</si>
  <si>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</si>
  <si>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</si>
  <si>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</si>
  <si>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</si>
  <si>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</si>
  <si>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</si>
  <si>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</si>
  <si>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</si>
  <si>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</si>
  <si>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</si>
  <si>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</si>
  <si>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</si>
  <si>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</si>
  <si>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</si>
  <si>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</si>
  <si>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</si>
  <si>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</si>
  <si>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</si>
  <si>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</si>
  <si>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</si>
  <si>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</si>
  <si>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</si>
  <si>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</si>
  <si>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</si>
  <si>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</si>
  <si>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</si>
  <si>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</si>
  <si>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</si>
  <si>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</si>
  <si>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</si>
  <si>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</si>
  <si>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</si>
  <si>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</si>
  <si>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</si>
  <si>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</si>
  <si>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</si>
  <si>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</si>
  <si>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</si>
  <si>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</si>
  <si>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</si>
  <si>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</si>
  <si>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</si>
  <si>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</si>
  <si>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</si>
  <si>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</si>
  <si>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</si>
  <si>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</si>
  <si>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</si>
  <si>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</si>
  <si>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</si>
  <si>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</si>
  <si>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</si>
  <si>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</si>
  <si>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</si>
  <si>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</si>
  <si>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</si>
  <si>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</si>
  <si>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</si>
  <si>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</si>
  <si>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</si>
  <si>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</si>
  <si>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</si>
  <si>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</si>
  <si>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</si>
  <si>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</si>
  <si>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</si>
  <si>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</si>
  <si>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</si>
  <si>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</si>
  <si>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</si>
  <si>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</si>
  <si>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</si>
  <si>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</si>
  <si>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</si>
  <si>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</si>
  <si>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</si>
  <si>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</si>
  <si>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</si>
  <si>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</si>
  <si>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</si>
  <si>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</si>
  <si>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</si>
  <si>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</si>
  <si>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</si>
  <si>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</si>
  <si>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</si>
  <si>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</si>
  <si>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</si>
  <si>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</si>
  <si>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</si>
  <si>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</si>
  <si>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</si>
  <si>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</si>
  <si>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</si>
  <si>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</si>
  <si>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</si>
  <si>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</si>
  <si>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</si>
  <si>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</si>
  <si>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</si>
  <si>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</si>
  <si>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</si>
  <si>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</si>
  <si>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</si>
  <si>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</si>
  <si>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</si>
  <si>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</si>
  <si>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</si>
  <si>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</si>
  <si>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</si>
  <si>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</si>
  <si>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</si>
  <si>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</si>
  <si>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</si>
  <si>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</si>
  <si>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</si>
  <si>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</si>
  <si>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</si>
  <si>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</si>
  <si>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</si>
  <si>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</si>
  <si>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</si>
  <si>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</si>
  <si>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</si>
  <si>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</si>
  <si>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</si>
  <si>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</si>
  <si>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</si>
  <si>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</si>
  <si>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</si>
  <si>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</si>
  <si>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</si>
  <si>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</si>
  <si>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</si>
  <si>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</si>
  <si>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</si>
  <si>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</si>
  <si>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</si>
  <si>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</si>
  <si>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</si>
  <si>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</si>
  <si>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</si>
  <si>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</si>
  <si>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</si>
  <si>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</si>
  <si>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</si>
  <si>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</si>
  <si>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</si>
  <si>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</si>
  <si>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</si>
  <si>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</si>
  <si>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</si>
  <si>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</si>
  <si>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</si>
  <si>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</si>
  <si>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</si>
  <si>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</si>
  <si>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</si>
  <si>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</si>
  <si>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</si>
  <si>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</si>
  <si>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</si>
  <si>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</si>
  <si>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</si>
  <si>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</si>
  <si>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</si>
  <si>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</si>
  <si>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</si>
  <si>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</si>
  <si>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</si>
  <si>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</si>
  <si>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</si>
  <si>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</si>
  <si>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</si>
  <si>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</si>
  <si>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</si>
  <si>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</si>
  <si>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</si>
  <si>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</si>
  <si>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</si>
  <si>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</si>
  <si>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</si>
  <si>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</si>
  <si>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</si>
  <si>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</si>
  <si>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</si>
  <si>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</si>
  <si>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</si>
  <si>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</si>
  <si>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</si>
  <si>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</si>
  <si>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</si>
  <si>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</si>
  <si>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</si>
  <si>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</si>
  <si>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</si>
  <si>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</si>
  <si>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</si>
  <si>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</si>
  <si>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</si>
  <si>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</si>
  <si>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</si>
  <si>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</si>
  <si>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</si>
  <si>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</si>
  <si>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</si>
  <si>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</si>
  <si>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</si>
  <si>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</si>
  <si>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</si>
  <si>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</si>
  <si>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</si>
  <si>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</si>
  <si>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</si>
  <si>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</si>
  <si>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</si>
  <si>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</si>
  <si>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</si>
  <si>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</si>
  <si>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</si>
  <si>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</si>
  <si>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</si>
  <si>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</si>
  <si>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</si>
  <si>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</si>
  <si>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</si>
  <si>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</si>
  <si>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</si>
  <si>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</si>
  <si>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</si>
  <si>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</si>
  <si>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</si>
  <si>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</si>
  <si>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</si>
  <si>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</si>
  <si>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</si>
  <si>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</si>
  <si>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</si>
  <si>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</si>
  <si>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</si>
  <si>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</si>
  <si>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</si>
  <si>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</si>
  <si>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</si>
  <si>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</si>
  <si>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</si>
  <si>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</si>
  <si>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</si>
  <si>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</si>
  <si>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</si>
  <si>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</si>
  <si>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</si>
  <si>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</si>
  <si>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</si>
  <si>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</si>
  <si>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</si>
  <si>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</si>
  <si>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</si>
  <si>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</si>
  <si>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</si>
  <si>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</si>
  <si>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</si>
  <si>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</si>
  <si>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</si>
  <si>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</si>
  <si>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</si>
  <si>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</si>
  <si>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</si>
  <si>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</si>
  <si>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</si>
  <si>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</si>
  <si>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</si>
  <si>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</si>
  <si>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</si>
  <si>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</si>
  <si>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</si>
  <si>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</si>
  <si>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</si>
  <si>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</si>
  <si>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</si>
  <si>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</si>
  <si>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</si>
  <si>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</si>
  <si>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</si>
  <si>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</si>
  <si>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</si>
  <si>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</si>
  <si>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</si>
  <si>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</si>
  <si>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</si>
  <si>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</si>
  <si>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</si>
  <si>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</si>
  <si>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</si>
  <si>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</si>
  <si>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</si>
  <si>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</si>
  <si>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</si>
  <si>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</si>
  <si>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</si>
  <si>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</si>
  <si>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</si>
  <si>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</si>
  <si>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</si>
  <si>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</si>
  <si>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</si>
  <si>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</si>
  <si>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</si>
  <si>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</si>
  <si>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</si>
  <si>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</si>
  <si>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</si>
  <si>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</si>
  <si>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</si>
  <si>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</si>
  <si>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</si>
  <si>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</si>
  <si>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</si>
  <si>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</si>
  <si>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</si>
  <si>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</si>
  <si>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</si>
  <si>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</si>
  <si>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</si>
  <si>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</si>
  <si>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</si>
  <si>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</si>
  <si>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</si>
  <si>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</si>
  <si>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</si>
  <si>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</si>
  <si>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</si>
  <si>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</si>
  <si>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</si>
  <si>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</si>
  <si>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</si>
  <si>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</si>
  <si>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</si>
  <si>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</si>
  <si>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</si>
  <si>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</si>
  <si>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</si>
  <si>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</si>
  <si>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</si>
  <si>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</si>
  <si>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</si>
  <si>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</si>
  <si>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</si>
  <si>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</si>
  <si>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</si>
  <si>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</si>
  <si>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</si>
  <si>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</si>
  <si>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</si>
  <si>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</si>
  <si>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</si>
  <si>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</si>
  <si>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</si>
  <si>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</si>
  <si>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</si>
  <si>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</si>
  <si>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</si>
  <si>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</si>
  <si>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</si>
  <si>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</si>
  <si>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</si>
  <si>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</si>
  <si>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</si>
  <si>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</si>
  <si>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</si>
  <si>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</si>
  <si>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</si>
  <si>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</si>
  <si>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</si>
  <si>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</si>
  <si>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</si>
  <si>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</si>
  <si>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</si>
  <si>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</si>
  <si>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</si>
  <si>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</si>
  <si>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</si>
  <si>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</si>
  <si>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</si>
  <si>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</si>
  <si>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</si>
  <si>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</si>
  <si>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</si>
  <si>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</si>
  <si>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</si>
  <si>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</si>
  <si>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</si>
  <si>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</si>
  <si>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</si>
  <si>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</si>
  <si>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</si>
  <si>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</si>
  <si>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</si>
  <si>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</si>
  <si>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</si>
  <si>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</si>
  <si>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</si>
  <si>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</si>
  <si>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</si>
  <si>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</si>
  <si>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</si>
  <si>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</si>
  <si>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</si>
  <si>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</si>
  <si>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</si>
  <si>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</si>
  <si>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</si>
  <si>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</si>
  <si>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</si>
  <si>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</si>
  <si>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</si>
  <si>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</si>
  <si>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</si>
  <si>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</si>
  <si>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</si>
  <si>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</si>
  <si>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</si>
  <si>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</si>
  <si>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</si>
  <si>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</si>
  <si>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</si>
  <si>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</si>
  <si>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</si>
  <si>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</si>
  <si>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</si>
  <si>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</si>
  <si>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</si>
  <si>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</si>
  <si>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</si>
  <si>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</si>
  <si>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</si>
  <si>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</si>
  <si>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</si>
  <si>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</si>
  <si>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</si>
  <si>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</si>
  <si>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</si>
  <si>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</si>
  <si>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</si>
  <si>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</si>
  <si>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</si>
  <si>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</si>
  <si>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</si>
  <si>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</si>
  <si>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</si>
  <si>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</si>
  <si>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</si>
  <si>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</si>
  <si>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</si>
  <si>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</si>
  <si>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</si>
  <si>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</si>
  <si>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</si>
  <si>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</si>
  <si>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</si>
  <si>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</si>
  <si>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</si>
  <si>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</si>
  <si>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</si>
  <si>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</si>
  <si>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</si>
  <si>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</si>
  <si>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</si>
  <si>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</si>
  <si>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</si>
  <si>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</si>
  <si>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</si>
  <si>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</si>
  <si>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</si>
  <si>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</si>
  <si>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</si>
  <si>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</si>
  <si>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</si>
  <si>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</si>
  <si>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</si>
  <si>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</si>
  <si>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</si>
  <si>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</si>
  <si>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</si>
  <si>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</si>
  <si>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</si>
  <si>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</si>
  <si>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</si>
  <si>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</si>
  <si>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</si>
  <si>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</si>
  <si>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</si>
  <si>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</si>
  <si>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</si>
  <si>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</si>
  <si>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</si>
  <si>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</si>
  <si>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</si>
  <si>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</si>
  <si>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</si>
  <si>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</si>
  <si>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</si>
  <si>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</si>
  <si>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</si>
  <si>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</si>
  <si>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</si>
  <si>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</si>
  <si>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</si>
  <si>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</si>
  <si>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</si>
  <si>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</si>
  <si>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</si>
  <si>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</si>
  <si>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</si>
  <si>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</si>
  <si>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</si>
  <si>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</si>
  <si>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</si>
  <si>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</si>
  <si>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</si>
  <si>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</si>
  <si>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</si>
  <si>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</si>
  <si>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</si>
  <si>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</si>
  <si>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</si>
  <si>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</si>
  <si>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</si>
  <si>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</si>
  <si>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</si>
  <si>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</si>
  <si>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</si>
  <si>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</si>
  <si>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</si>
  <si>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</si>
  <si>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</si>
  <si>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</si>
  <si>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</si>
  <si>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</si>
  <si>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</si>
  <si>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</si>
  <si>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</si>
  <si>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</si>
  <si>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</si>
  <si>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</si>
  <si>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</si>
  <si>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</si>
  <si>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</si>
  <si>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</si>
  <si>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</si>
  <si>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</si>
  <si>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</si>
  <si>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</si>
  <si>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</si>
  <si>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</si>
  <si>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</si>
  <si>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</si>
  <si>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</si>
  <si>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</si>
  <si>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</si>
  <si>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</si>
  <si>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</si>
  <si>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</si>
  <si>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</si>
  <si>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</si>
  <si>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</si>
  <si>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</si>
  <si>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</si>
  <si>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</si>
  <si>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</si>
  <si>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</si>
  <si>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</si>
  <si>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</si>
  <si>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</si>
  <si>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</si>
  <si>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</si>
  <si>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</si>
  <si>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</si>
  <si>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</si>
  <si>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</si>
  <si>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</si>
  <si>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</si>
  <si>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</si>
  <si>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</si>
  <si>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</si>
  <si>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</si>
  <si>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</si>
  <si>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</si>
  <si>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</si>
  <si>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</si>
  <si>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</si>
  <si>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</si>
  <si>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</si>
  <si>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</si>
  <si>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</si>
  <si>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</si>
  <si>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</si>
  <si>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</si>
  <si>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</si>
  <si>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</si>
  <si>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</si>
  <si>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</si>
  <si>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</si>
  <si>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</si>
  <si>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</si>
  <si>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</si>
  <si>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</si>
  <si>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</si>
  <si>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</si>
  <si>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</si>
  <si>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</si>
  <si>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</si>
  <si>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</si>
  <si>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</si>
  <si>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</si>
  <si>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</si>
  <si>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</si>
  <si>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</si>
  <si>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</si>
  <si>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</si>
  <si>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</si>
  <si>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</si>
  <si>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</si>
  <si>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</si>
  <si>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</si>
  <si>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</si>
  <si>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</si>
  <si>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</si>
  <si>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</si>
  <si>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</si>
  <si>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</si>
  <si>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</si>
  <si>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</si>
  <si>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</si>
  <si>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</si>
  <si>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</si>
  <si>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</si>
  <si>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</si>
  <si>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</si>
  <si>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</si>
  <si>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</si>
  <si>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</si>
  <si>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</si>
  <si>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</si>
  <si>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</si>
  <si>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</si>
  <si>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</si>
  <si>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</si>
  <si>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</si>
  <si>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</si>
  <si>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</si>
  <si>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</si>
  <si>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</si>
  <si>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</si>
  <si>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</si>
  <si>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</si>
  <si>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</si>
  <si>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</si>
  <si>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</si>
  <si>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</si>
  <si>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</si>
  <si>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</si>
  <si>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</si>
  <si>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</si>
  <si>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</si>
  <si>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</si>
  <si>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</si>
  <si>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</si>
  <si>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</si>
  <si>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</si>
  <si>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</si>
  <si>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</si>
  <si>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</si>
  <si>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</si>
  <si>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</si>
  <si>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</si>
  <si>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</si>
  <si>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</si>
  <si>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</si>
  <si>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</si>
  <si>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</si>
  <si>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</si>
  <si>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</si>
  <si>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</si>
  <si>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</si>
  <si>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</si>
  <si>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</si>
  <si>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</si>
  <si>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</si>
  <si>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</si>
  <si>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</si>
  <si>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</si>
  <si>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</si>
  <si>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</si>
  <si>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</si>
  <si>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</si>
  <si>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</si>
  <si>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</si>
  <si>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</si>
  <si>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</si>
  <si>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</si>
  <si>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</si>
  <si>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</si>
  <si>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</si>
  <si>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</si>
  <si>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</si>
  <si>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</si>
  <si>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</si>
  <si>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</si>
  <si>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</si>
  <si>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</si>
  <si>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</si>
  <si>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</si>
  <si>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</si>
  <si>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</si>
  <si>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</si>
  <si>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</si>
  <si>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</si>
  <si>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</si>
  <si>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</si>
  <si>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</si>
  <si>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</si>
  <si>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</si>
  <si>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</si>
  <si>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</si>
  <si>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</si>
  <si>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</si>
  <si>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</si>
  <si>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</si>
  <si>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</si>
  <si>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</si>
  <si>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</si>
  <si>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</si>
  <si>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</si>
  <si>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</si>
  <si>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</si>
  <si>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</si>
  <si>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</si>
  <si>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</si>
  <si>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</si>
  <si>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</si>
  <si>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</si>
  <si>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</si>
  <si>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</si>
  <si>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</si>
  <si>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</si>
  <si>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</si>
  <si>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</si>
  <si>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</si>
  <si>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</si>
  <si>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</si>
  <si>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</si>
  <si>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</si>
  <si>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</si>
  <si>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</si>
  <si>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</si>
  <si>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</si>
  <si>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</si>
  <si>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</si>
  <si>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</si>
  <si>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</si>
  <si>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</si>
  <si>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</si>
  <si>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</si>
  <si>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</si>
  <si>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</si>
  <si>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</si>
  <si>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</si>
  <si>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</si>
  <si>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</si>
  <si>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</si>
  <si>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</si>
  <si>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</si>
  <si>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</si>
  <si>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</si>
  <si>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</si>
  <si>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</si>
  <si>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</si>
  <si>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</si>
  <si>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</si>
  <si>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</si>
  <si>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</si>
  <si>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</si>
  <si>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</si>
  <si>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</si>
  <si>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</si>
  <si>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</si>
  <si>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</si>
  <si>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</si>
  <si>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</si>
  <si>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</si>
  <si>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</si>
  <si>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</si>
  <si>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</si>
  <si>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</si>
  <si>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</si>
  <si>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</si>
  <si>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</si>
  <si>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</si>
  <si>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</si>
  <si>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</si>
  <si>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</si>
  <si>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</si>
  <si>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</si>
  <si>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</si>
  <si>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</si>
  <si>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</si>
  <si>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</si>
  <si>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</si>
  <si>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</si>
  <si>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</si>
  <si>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</si>
  <si>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</si>
  <si>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</si>
  <si>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</si>
  <si>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</si>
  <si>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</si>
  <si>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</si>
  <si>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</si>
  <si>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</si>
  <si>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</si>
  <si>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</si>
  <si>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</si>
  <si>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</si>
  <si>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</si>
  <si>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</si>
  <si>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</si>
  <si>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</si>
  <si>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</si>
  <si>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</si>
  <si>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</si>
  <si>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</si>
  <si>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</si>
  <si>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</si>
  <si>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</si>
  <si>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</si>
  <si>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</si>
  <si>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</si>
  <si>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</si>
  <si>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</si>
  <si>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</si>
  <si>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</si>
  <si>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</si>
  <si>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</si>
  <si>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</si>
  <si>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</si>
  <si>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</si>
  <si>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</si>
  <si>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</si>
  <si>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</si>
  <si>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</si>
  <si>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</si>
  <si>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</si>
  <si>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</si>
  <si>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</si>
  <si>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</si>
  <si>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</si>
  <si>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</si>
  <si>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</si>
  <si>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</si>
  <si>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</si>
  <si>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</si>
  <si>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</si>
  <si>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</si>
  <si>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</si>
  <si>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</si>
  <si>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</si>
  <si>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</si>
  <si>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</si>
  <si>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</si>
  <si>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</si>
  <si>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</si>
  <si>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</si>
  <si>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</si>
  <si>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</si>
  <si>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</si>
  <si>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</si>
  <si>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</si>
  <si>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</si>
  <si>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</si>
  <si>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</si>
  <si>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</si>
  <si>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</si>
  <si>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</si>
  <si>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</si>
  <si>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</si>
  <si>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</si>
  <si>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</si>
  <si>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</si>
  <si>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</si>
  <si>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</si>
  <si>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</si>
  <si>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</si>
  <si>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</si>
  <si>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</si>
  <si>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</si>
  <si>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</si>
  <si>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</si>
  <si>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</si>
  <si>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</si>
  <si>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</si>
  <si>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</si>
  <si>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</si>
  <si>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</si>
  <si>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</si>
  <si>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</si>
  <si>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</si>
  <si>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</si>
  <si>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</si>
  <si>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</si>
  <si>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</si>
  <si>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</si>
  <si>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</si>
  <si>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</si>
  <si>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</si>
  <si>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</si>
  <si>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</si>
  <si>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</si>
  <si>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</si>
  <si>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</si>
  <si>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</si>
  <si>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</si>
  <si>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</si>
  <si>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</si>
  <si>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</si>
  <si>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</si>
  <si>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</si>
  <si>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</si>
  <si>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</si>
  <si>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</si>
  <si>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</si>
  <si>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</si>
  <si>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</si>
  <si>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</si>
  <si>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</si>
  <si>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</si>
  <si>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</si>
  <si>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</si>
  <si>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</si>
  <si>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</si>
  <si>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</si>
  <si>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</si>
  <si>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</si>
  <si>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</si>
  <si>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</si>
  <si>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</si>
  <si>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</si>
  <si>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</si>
  <si>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</si>
  <si>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</si>
  <si>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</si>
  <si>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</si>
  <si>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</si>
  <si>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</si>
  <si>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</si>
  <si>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</si>
  <si>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</si>
  <si>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</si>
  <si>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</si>
  <si>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</si>
  <si>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</si>
  <si>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</si>
  <si>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</si>
  <si>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</si>
  <si>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</si>
  <si>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</si>
  <si>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</si>
  <si>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</si>
  <si>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</si>
  <si>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</si>
  <si>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</si>
  <si>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</si>
  <si>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</si>
  <si>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</si>
  <si>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</si>
  <si>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</si>
  <si>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</si>
  <si>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</si>
  <si>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</si>
  <si>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</si>
  <si>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</si>
  <si>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</si>
  <si>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</si>
  <si>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</si>
  <si>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</si>
  <si>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</si>
  <si>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</si>
  <si>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</si>
  <si>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</si>
  <si>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</si>
  <si>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</si>
  <si>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</si>
  <si>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</si>
  <si>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</si>
  <si>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</si>
  <si>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</si>
  <si>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</si>
  <si>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</si>
  <si>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</si>
  <si>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</si>
  <si>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</si>
  <si>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</si>
  <si>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</si>
  <si>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</si>
  <si>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</si>
  <si>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</si>
  <si>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</si>
  <si>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</si>
  <si>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</si>
  <si>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</si>
  <si>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</si>
  <si>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</si>
  <si>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</si>
  <si>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</si>
  <si>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</si>
  <si>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</si>
  <si>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</si>
  <si>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</si>
  <si>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</si>
  <si>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</si>
  <si>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</si>
  <si>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</si>
  <si>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</si>
  <si>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</si>
  <si>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</si>
  <si>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</si>
  <si>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</si>
  <si>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</si>
  <si>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</si>
  <si>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</si>
  <si>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</si>
  <si>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</si>
  <si>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</si>
  <si>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</si>
  <si>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</si>
  <si>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</si>
  <si>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</si>
  <si>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</si>
  <si>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</si>
  <si>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</si>
  <si>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</si>
  <si>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</si>
  <si>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</si>
  <si>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</si>
  <si>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</si>
  <si>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</si>
  <si>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</si>
  <si>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</si>
  <si>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</si>
  <si>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</si>
  <si>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</si>
  <si>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</si>
  <si>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</si>
  <si>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</si>
  <si>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</si>
  <si>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</si>
  <si>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</si>
  <si>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</si>
  <si>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</si>
  <si>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</si>
  <si>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</si>
  <si>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</si>
  <si>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</si>
  <si>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</si>
  <si>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</si>
  <si>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</si>
  <si>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</si>
  <si>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</si>
  <si>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</si>
  <si>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</si>
  <si>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</si>
  <si>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</si>
  <si>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</si>
  <si>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</si>
  <si>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</si>
  <si>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</si>
  <si>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</si>
  <si>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</si>
  <si>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</si>
  <si>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</si>
  <si>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</si>
  <si>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</si>
  <si>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</si>
  <si>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</si>
  <si>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</si>
  <si>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</si>
  <si>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</si>
  <si>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</si>
  <si>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</si>
  <si>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</si>
  <si>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</si>
  <si>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</si>
  <si>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</si>
  <si>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</si>
  <si>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</si>
  <si>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</si>
  <si>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</si>
  <si>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</si>
  <si>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</si>
  <si>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</si>
  <si>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</si>
  <si>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</si>
  <si>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</si>
  <si>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</si>
  <si>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</si>
  <si>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</si>
  <si>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</si>
  <si>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</si>
  <si>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</si>
  <si>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</si>
  <si>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</si>
  <si>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</si>
  <si>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</si>
  <si>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</si>
  <si>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</si>
  <si>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</si>
  <si>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</si>
  <si>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</si>
  <si>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</si>
  <si>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</si>
  <si>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</si>
  <si>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</si>
  <si>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</si>
  <si>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</si>
  <si>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</si>
  <si>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</si>
  <si>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</si>
  <si>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</si>
  <si>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</si>
  <si>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</si>
  <si>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</si>
  <si>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</si>
  <si>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</si>
  <si>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</si>
  <si>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</si>
  <si>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</si>
  <si>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</si>
  <si>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</si>
  <si>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</si>
  <si>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</si>
  <si>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</si>
  <si>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</si>
  <si>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</si>
  <si>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</si>
  <si>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</si>
  <si>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</si>
  <si>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</si>
  <si>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</si>
  <si>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</si>
  <si>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</si>
  <si>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</si>
  <si>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</si>
  <si>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</si>
  <si>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</si>
  <si>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</si>
  <si>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</si>
  <si>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</si>
  <si>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</si>
  <si>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</si>
  <si>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</si>
  <si>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</si>
  <si>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</si>
  <si>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</si>
  <si>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</si>
  <si>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</si>
  <si>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</si>
  <si>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</si>
  <si>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</si>
  <si>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</si>
  <si>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</si>
  <si>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</si>
  <si>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</si>
  <si>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</si>
  <si>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</si>
  <si>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</si>
  <si>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</si>
  <si>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</si>
  <si>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</si>
  <si>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</si>
  <si>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</si>
  <si>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</si>
  <si>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</si>
  <si>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</si>
  <si>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</si>
  <si>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</si>
  <si>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</si>
  <si>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</si>
  <si>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</si>
  <si>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</si>
  <si>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</si>
  <si>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</si>
  <si>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</si>
  <si>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</si>
  <si>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</si>
  <si>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</si>
  <si>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</si>
  <si>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</si>
  <si>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</si>
  <si>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</si>
  <si>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</si>
  <si>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</si>
  <si>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</si>
  <si>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</si>
  <si>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</si>
  <si>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</si>
  <si>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</si>
  <si>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</si>
  <si>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</si>
  <si>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</si>
  <si>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</si>
  <si>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</si>
  <si>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</si>
  <si>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</si>
  <si>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</si>
  <si>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</si>
  <si>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</si>
  <si>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</si>
  <si>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</si>
  <si>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</si>
  <si>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</si>
  <si>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</si>
  <si>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</si>
  <si>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</si>
  <si>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</si>
  <si>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</si>
  <si>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</si>
  <si>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</si>
  <si>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</si>
  <si>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</si>
  <si>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</si>
  <si>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</si>
  <si>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</si>
  <si>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</si>
  <si>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</si>
  <si>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</si>
  <si>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</si>
  <si>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</si>
  <si>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</si>
  <si>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</si>
  <si>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</si>
  <si>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</si>
  <si>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</si>
  <si>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</si>
  <si>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</si>
  <si>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</si>
  <si>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</si>
  <si>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</si>
  <si>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</si>
  <si>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</si>
  <si>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</si>
  <si>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</si>
  <si>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</si>
  <si>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</si>
  <si>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</si>
  <si>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</si>
  <si>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</si>
  <si>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</si>
  <si>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</si>
  <si>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</si>
  <si>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</si>
  <si>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</si>
  <si>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</si>
  <si>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</si>
  <si>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</si>
  <si>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</si>
  <si>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</si>
  <si>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</si>
  <si>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</si>
  <si>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</si>
  <si>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</si>
  <si>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</si>
  <si>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</si>
  <si>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</si>
  <si>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</si>
  <si>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</si>
  <si>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</si>
  <si>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</si>
  <si>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</si>
  <si>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</si>
  <si>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</si>
  <si>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</si>
  <si>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</si>
  <si>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</si>
  <si>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</si>
  <si>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</si>
  <si>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</si>
  <si>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</si>
  <si>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</si>
  <si>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</si>
  <si>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</si>
  <si>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</si>
  <si>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</si>
  <si>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</si>
  <si>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</si>
  <si>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</si>
  <si>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</si>
  <si>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</si>
  <si>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</si>
  <si>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</si>
  <si>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</si>
  <si>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</si>
  <si>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</si>
  <si>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</si>
  <si>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</si>
  <si>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</si>
  <si>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</si>
  <si>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</si>
  <si>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</si>
  <si>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</si>
  <si>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</si>
  <si>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</si>
  <si>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</si>
  <si>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</si>
  <si>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</si>
  <si>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</si>
  <si>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</si>
  <si>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</si>
  <si>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</si>
  <si>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</si>
  <si>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</si>
  <si>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</si>
  <si>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</si>
  <si>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</si>
  <si>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</si>
  <si>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</si>
  <si>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</si>
  <si>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</si>
  <si>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</si>
  <si>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</si>
  <si>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</si>
  <si>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</si>
  <si>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</si>
  <si>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</si>
  <si>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</si>
  <si>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</si>
  <si>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</si>
  <si>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</si>
  <si>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</si>
  <si>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</si>
  <si>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</si>
  <si>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</si>
  <si>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</si>
  <si>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</si>
  <si>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</si>
  <si>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</si>
  <si>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</si>
  <si>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</si>
  <si>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</si>
  <si>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</si>
  <si>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</si>
  <si>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</si>
  <si>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</si>
  <si>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</si>
  <si>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</si>
  <si>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</si>
  <si>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</si>
  <si>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</si>
  <si>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</si>
  <si>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</si>
  <si>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</si>
  <si>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</si>
  <si>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</si>
  <si>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</si>
  <si>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</si>
  <si>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</si>
  <si>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</si>
  <si>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</si>
  <si>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</si>
  <si>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</si>
  <si>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</si>
  <si>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</si>
  <si>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</si>
  <si>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</si>
  <si>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</si>
  <si>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</si>
  <si>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</si>
  <si>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</si>
  <si>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</si>
  <si>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</si>
  <si>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</si>
  <si>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</si>
  <si>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</si>
  <si>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</si>
  <si>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</si>
  <si>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</si>
  <si>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</si>
  <si>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</si>
  <si>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</si>
  <si>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</si>
  <si>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</si>
  <si>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</si>
  <si>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</si>
  <si>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</si>
  <si>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</si>
  <si>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</si>
  <si>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</si>
  <si>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</si>
  <si>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</si>
  <si>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</si>
  <si>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</si>
  <si>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</si>
  <si>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</si>
  <si>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</si>
  <si>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</si>
  <si>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</si>
  <si>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</si>
  <si>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</si>
  <si>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</si>
  <si>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</si>
  <si>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</si>
  <si>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</si>
  <si>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</si>
  <si>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</si>
  <si>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</si>
  <si>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</si>
  <si>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</si>
  <si>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</si>
  <si>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</si>
  <si>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</si>
  <si>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</si>
  <si>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</si>
  <si>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</si>
  <si>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</si>
  <si>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</si>
  <si>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</si>
  <si>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</si>
  <si>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</si>
  <si>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</si>
  <si>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</si>
  <si>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</si>
  <si>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</si>
  <si>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</si>
  <si>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</si>
  <si>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</si>
  <si>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</si>
  <si>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</si>
  <si>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</si>
  <si>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</si>
  <si>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</si>
  <si>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</si>
  <si>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</si>
  <si>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</si>
  <si>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</si>
  <si>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</si>
  <si>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</si>
  <si>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</si>
  <si>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</si>
  <si>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</si>
  <si>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</si>
  <si>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</si>
  <si>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</si>
  <si>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</si>
  <si>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</si>
  <si>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</si>
  <si>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</si>
  <si>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</si>
  <si>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</si>
  <si>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</si>
  <si>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</si>
  <si>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</si>
  <si>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</si>
  <si>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</si>
  <si>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</si>
  <si>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</si>
  <si>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</si>
  <si>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</si>
  <si>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</si>
  <si>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</si>
  <si>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</si>
  <si>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</si>
  <si>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</si>
  <si>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</si>
  <si>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</si>
  <si>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</si>
  <si>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</si>
  <si>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</si>
  <si>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</si>
  <si>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</si>
  <si>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</si>
  <si>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</si>
  <si>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</si>
  <si>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</si>
  <si>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</si>
  <si>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</si>
  <si>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</si>
  <si>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</si>
  <si>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</si>
  <si>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</si>
  <si>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</si>
  <si>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</si>
  <si>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</si>
  <si>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</si>
  <si>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</si>
  <si>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</si>
  <si>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</si>
  <si>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</si>
  <si>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</si>
  <si>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</si>
  <si>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</si>
  <si>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</si>
  <si>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</si>
  <si>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</si>
  <si>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</si>
  <si>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</si>
  <si>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</si>
  <si>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</si>
  <si>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</si>
  <si>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</si>
  <si>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</si>
  <si>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</si>
  <si>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</si>
  <si>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</si>
  <si>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</si>
  <si>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</si>
  <si>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</si>
  <si>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</si>
  <si>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</si>
  <si>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</si>
  <si>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</si>
  <si>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</si>
  <si>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</si>
  <si>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</si>
  <si>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</si>
  <si>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</si>
  <si>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</si>
  <si>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</si>
  <si>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</si>
  <si>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</si>
  <si>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</si>
  <si>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</si>
  <si>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</si>
  <si>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</si>
  <si>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</si>
  <si>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</si>
  <si>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</si>
  <si>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</si>
  <si>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</si>
  <si>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</si>
  <si>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</si>
  <si>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</si>
  <si>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</si>
  <si>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</si>
  <si>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</si>
  <si>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</si>
  <si>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</si>
  <si>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</si>
  <si>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</si>
  <si>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</si>
  <si>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</si>
  <si>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</si>
  <si>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</si>
  <si>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</si>
  <si>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</si>
  <si>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</si>
  <si>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</si>
  <si>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</si>
  <si>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</si>
  <si>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</si>
  <si>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</si>
  <si>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</si>
  <si>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</si>
  <si>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</si>
  <si>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</si>
  <si>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</si>
  <si>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</si>
  <si>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</si>
  <si>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</si>
  <si>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</si>
  <si>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</si>
  <si>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</si>
  <si>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</si>
  <si>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</si>
  <si>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</si>
  <si>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</si>
  <si>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</si>
  <si>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</si>
  <si>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</si>
  <si>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</si>
  <si>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</si>
  <si>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</si>
  <si>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</si>
  <si>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</si>
  <si>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</si>
  <si>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</si>
  <si>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</si>
  <si>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</si>
  <si>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</si>
  <si>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</si>
  <si>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</si>
  <si>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</si>
  <si>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</si>
  <si>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</si>
  <si>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</si>
  <si>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</si>
  <si>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</si>
  <si>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</si>
  <si>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</si>
  <si>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</si>
  <si>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</si>
  <si>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</si>
  <si>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</si>
  <si>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</si>
  <si>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</si>
  <si>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</si>
  <si>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</si>
  <si>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</si>
  <si>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</si>
  <si>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</si>
  <si>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</si>
  <si>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</si>
  <si>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</si>
  <si>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</si>
  <si>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</si>
  <si>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</si>
  <si>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</si>
  <si>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</si>
  <si>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</si>
  <si>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</si>
  <si>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</si>
  <si>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</si>
  <si>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</si>
  <si>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</si>
  <si>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</si>
  <si>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</si>
  <si>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</si>
  <si>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</si>
  <si>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</si>
  <si>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</si>
  <si>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</si>
  <si>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</si>
  <si>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</si>
  <si>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</si>
  <si>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</si>
  <si>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</si>
  <si>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</si>
  <si>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</si>
  <si>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</si>
  <si>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</si>
  <si>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</si>
  <si>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</si>
  <si>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</si>
  <si>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</si>
  <si>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</si>
  <si>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</si>
  <si>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</si>
  <si>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</si>
  <si>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</si>
  <si>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</si>
  <si>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</si>
  <si>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</si>
  <si>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</si>
  <si>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</si>
  <si>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</si>
  <si>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</si>
  <si>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</si>
  <si>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</si>
  <si>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</si>
  <si>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</si>
  <si>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</si>
  <si>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</si>
  <si>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</si>
  <si>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</si>
  <si>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</si>
  <si>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</si>
  <si>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</si>
  <si>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</si>
  <si>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</si>
  <si>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</si>
  <si>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</si>
  <si>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</si>
  <si>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</si>
  <si>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</si>
  <si>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</si>
  <si>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</si>
  <si>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</si>
  <si>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</si>
  <si>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</si>
  <si>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</si>
  <si>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</si>
  <si>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</si>
  <si>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</si>
  <si>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</si>
  <si>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</si>
  <si>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</si>
  <si>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</si>
  <si>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</si>
  <si>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</si>
  <si>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</si>
  <si>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</si>
  <si>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</si>
  <si>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</si>
  <si>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</si>
  <si>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</si>
  <si>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</si>
  <si>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</si>
  <si>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</si>
  <si>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</si>
  <si>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</si>
  <si>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</si>
  <si>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</si>
  <si>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</si>
  <si>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</si>
  <si>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</si>
  <si>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</si>
  <si>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</si>
  <si>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</si>
  <si>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</si>
  <si>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</si>
  <si>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</si>
  <si>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</si>
  <si>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</si>
  <si>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</si>
  <si>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</si>
  <si>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</si>
  <si>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</si>
  <si>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</si>
  <si>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</si>
  <si>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</si>
  <si>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</si>
  <si>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</si>
  <si>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</si>
  <si>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</si>
  <si>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</si>
  <si>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</si>
  <si>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</si>
  <si>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</si>
  <si>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</si>
  <si>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</si>
  <si>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</si>
  <si>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</si>
  <si>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</si>
  <si>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</si>
  <si>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</si>
  <si>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</si>
  <si>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</si>
  <si>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</si>
  <si>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</si>
  <si>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</si>
  <si>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</si>
  <si>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</si>
  <si>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</si>
  <si>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</si>
  <si>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</si>
  <si>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</si>
  <si>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</si>
  <si>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</si>
  <si>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</si>
  <si>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</si>
  <si>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</si>
  <si>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</si>
  <si>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</si>
  <si>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</si>
  <si>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</si>
  <si>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</si>
  <si>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</si>
  <si>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</si>
  <si>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</si>
  <si>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</si>
  <si>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</si>
  <si>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</si>
  <si>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</si>
  <si>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</si>
  <si>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</si>
  <si>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</si>
  <si>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</si>
  <si>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</si>
  <si>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</si>
  <si>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</si>
  <si>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</si>
  <si>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</si>
  <si>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</si>
  <si>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</si>
  <si>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</si>
  <si>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</si>
  <si>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</si>
  <si>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</si>
  <si>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</si>
  <si>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</si>
  <si>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</si>
  <si>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</si>
  <si>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</si>
  <si>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</si>
  <si>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</si>
  <si>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</si>
  <si>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</si>
  <si>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</si>
  <si>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</si>
  <si>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</si>
  <si>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</si>
  <si>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</si>
  <si>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</si>
  <si>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</si>
  <si>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</si>
  <si>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</si>
  <si>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</si>
  <si>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</si>
  <si>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</si>
  <si>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</si>
  <si>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</si>
  <si>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</si>
  <si>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</si>
  <si>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</si>
  <si>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</si>
  <si>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</si>
  <si>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</si>
  <si>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</si>
  <si>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</si>
  <si>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</si>
  <si>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</si>
  <si>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</si>
  <si>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</si>
  <si>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</si>
  <si>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</si>
  <si>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</si>
  <si>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</si>
  <si>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</si>
  <si>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</si>
  <si>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</si>
  <si>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</si>
  <si>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</si>
  <si>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</si>
  <si>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</si>
  <si>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</si>
  <si>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</si>
  <si>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</si>
  <si>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</si>
  <si>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</si>
  <si>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</si>
  <si>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</si>
  <si>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</si>
  <si>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</si>
  <si>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</si>
  <si>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</si>
  <si>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</si>
  <si>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</si>
  <si>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</si>
  <si>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</si>
  <si>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</si>
  <si>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</si>
  <si>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</si>
  <si>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</si>
  <si>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</si>
  <si>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</si>
  <si>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</si>
  <si>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</si>
  <si>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</si>
  <si>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</si>
  <si>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</si>
  <si>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</si>
  <si>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</si>
  <si>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</si>
  <si>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</si>
  <si>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</si>
  <si>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</si>
  <si>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</si>
  <si>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</si>
  <si>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</si>
  <si>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</si>
  <si>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</si>
  <si>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</si>
  <si>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</si>
  <si>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</si>
  <si>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</si>
  <si>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</si>
  <si>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</si>
  <si>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</si>
  <si>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</si>
  <si>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</si>
  <si>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</si>
  <si>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</si>
  <si>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</si>
  <si>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</si>
  <si>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</si>
  <si>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</si>
  <si>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</si>
  <si>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</si>
  <si>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</si>
  <si>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</si>
  <si>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</si>
  <si>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</si>
  <si>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</si>
  <si>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</si>
  <si>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</si>
  <si>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</si>
  <si>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</si>
  <si>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</si>
  <si>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</si>
  <si>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</si>
  <si>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</si>
  <si>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</si>
  <si>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</si>
  <si>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</si>
  <si>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</si>
  <si>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</si>
  <si>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</si>
  <si>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</si>
  <si>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</si>
  <si>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</si>
  <si>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</si>
  <si>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</si>
  <si>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</si>
  <si>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</si>
  <si>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</si>
  <si>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</si>
  <si>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</si>
  <si>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</si>
  <si>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</si>
  <si>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</si>
  <si>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</si>
  <si>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</si>
  <si>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</si>
  <si>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</si>
  <si>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</si>
  <si>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</si>
  <si>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</si>
  <si>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</si>
  <si>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</si>
  <si>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</si>
  <si>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</si>
  <si>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</si>
  <si>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</si>
  <si>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</si>
  <si>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</si>
  <si>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</si>
  <si>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</si>
  <si>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</si>
  <si>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</si>
  <si>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</si>
  <si>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</si>
  <si>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</si>
  <si>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</si>
  <si>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</si>
  <si>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</si>
  <si>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</si>
  <si>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</si>
  <si>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</si>
  <si>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</si>
  <si>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</si>
  <si>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</si>
  <si>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</si>
  <si>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</si>
  <si>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</si>
  <si>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</si>
  <si>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</si>
  <si>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</si>
  <si>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</si>
  <si>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</si>
  <si>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</si>
  <si>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</si>
  <si>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</si>
  <si>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</si>
  <si>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</si>
  <si>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</si>
  <si>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</si>
  <si>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</si>
  <si>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</si>
  <si>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</si>
  <si>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</si>
  <si>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</si>
  <si>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</si>
  <si>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</si>
  <si>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</si>
  <si>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</si>
  <si>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</si>
  <si>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</si>
  <si>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</si>
  <si>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</si>
  <si>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</si>
  <si>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</si>
  <si>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</si>
  <si>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</si>
  <si>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</si>
  <si>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</si>
  <si>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</si>
  <si>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</si>
  <si>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</si>
  <si>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</si>
  <si>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</si>
  <si>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</si>
  <si>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</si>
  <si>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</si>
  <si>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</si>
  <si>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</si>
  <si>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</si>
  <si>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</si>
  <si>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</si>
  <si>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</si>
  <si>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</si>
  <si>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</si>
  <si>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</si>
  <si>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</si>
  <si>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</si>
  <si>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</si>
  <si>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</si>
  <si>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</si>
  <si>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</si>
  <si>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</si>
  <si>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</si>
  <si>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</si>
  <si>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</si>
  <si>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</si>
  <si>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</si>
  <si>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</si>
  <si>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</si>
  <si>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</si>
  <si>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</si>
  <si>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</si>
  <si>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</si>
  <si>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</si>
  <si>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</si>
  <si>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</si>
  <si>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</si>
  <si>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</si>
  <si>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</si>
  <si>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</si>
  <si>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</si>
  <si>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</si>
  <si>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</si>
  <si>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</si>
  <si>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</si>
  <si>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</si>
  <si>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</si>
  <si>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</si>
  <si>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</si>
  <si>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</si>
  <si>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</si>
  <si>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</si>
  <si>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</si>
  <si>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</si>
  <si>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</si>
  <si>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</si>
  <si>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</si>
  <si>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</si>
  <si>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</si>
  <si>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</si>
  <si>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</si>
  <si>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</si>
  <si>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</si>
  <si>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</si>
  <si>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</si>
  <si>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</si>
  <si>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</si>
  <si>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</si>
  <si>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</si>
  <si>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</si>
  <si>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</si>
  <si>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</si>
  <si>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</si>
  <si>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</si>
  <si>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</si>
  <si>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</si>
  <si>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</si>
  <si>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</si>
  <si>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</si>
  <si>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</si>
  <si>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</si>
  <si>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</si>
  <si>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</si>
  <si>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</si>
  <si>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</si>
  <si>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</si>
  <si>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</si>
  <si>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</si>
  <si>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</si>
  <si>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</si>
  <si>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</si>
  <si>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</si>
  <si>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</si>
  <si>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</si>
  <si>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</si>
  <si>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</si>
  <si>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</si>
  <si>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</si>
  <si>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</si>
  <si>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</si>
  <si>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</si>
  <si>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</si>
  <si>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</si>
  <si>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</si>
  <si>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</si>
  <si>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</si>
  <si>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</si>
  <si>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</si>
  <si>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</si>
  <si>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</si>
  <si>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</si>
  <si>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</si>
  <si>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</si>
  <si>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</si>
  <si>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</si>
  <si>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</si>
  <si>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</si>
  <si>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</si>
  <si>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</si>
  <si>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</si>
  <si>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</si>
  <si>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</si>
  <si>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</si>
  <si>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</si>
  <si>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</si>
  <si>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</si>
  <si>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</si>
  <si>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</si>
  <si>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</si>
  <si>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</si>
  <si>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</si>
  <si>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</si>
  <si>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</si>
  <si>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</si>
  <si>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</si>
  <si>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</si>
  <si>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</si>
  <si>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</si>
  <si>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</si>
  <si>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</si>
  <si>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</si>
  <si>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</si>
  <si>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</si>
  <si>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</si>
  <si>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</si>
  <si>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</si>
  <si>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</si>
  <si>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</si>
  <si>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</si>
  <si>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</si>
  <si>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</si>
  <si>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</si>
  <si>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</si>
  <si>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</si>
  <si>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</si>
  <si>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</si>
  <si>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</si>
  <si>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</si>
  <si>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</si>
  <si>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</si>
  <si>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</si>
  <si>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</si>
  <si>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</si>
  <si>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</si>
  <si>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</si>
  <si>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</si>
  <si>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</si>
  <si>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</si>
  <si>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</si>
  <si>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</si>
  <si>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</si>
  <si>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</si>
  <si>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</si>
  <si>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</si>
  <si>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</si>
  <si>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</si>
  <si>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</si>
  <si>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</si>
  <si>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</si>
  <si>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</si>
  <si>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</si>
  <si>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</si>
  <si>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</si>
  <si>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</si>
  <si>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</si>
  <si>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</si>
  <si>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</si>
  <si>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</si>
  <si>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</si>
  <si>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</si>
  <si>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</si>
  <si>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</si>
  <si>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</si>
  <si>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</si>
  <si>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</si>
  <si>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</si>
  <si>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</si>
  <si>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</si>
  <si>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</si>
  <si>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</si>
  <si>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</si>
  <si>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</si>
  <si>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</si>
  <si>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</si>
  <si>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</si>
  <si>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</si>
  <si>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</si>
  <si>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</si>
  <si>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</si>
  <si>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</si>
  <si>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</si>
  <si>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</si>
  <si>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</si>
  <si>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</si>
  <si>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</si>
  <si>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</si>
  <si>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</si>
  <si>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</si>
  <si>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</si>
  <si>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</si>
  <si>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</si>
  <si>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</si>
  <si>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</si>
  <si>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</si>
  <si>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</si>
  <si>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</si>
  <si>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</si>
  <si>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</si>
  <si>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</si>
  <si>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</si>
  <si>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</si>
  <si>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</si>
  <si>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</si>
  <si>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</si>
  <si>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</si>
  <si>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</si>
  <si>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</si>
  <si>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</si>
  <si>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</si>
  <si>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</si>
  <si>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</si>
  <si>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</si>
  <si>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</si>
  <si>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</si>
  <si>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</si>
  <si>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</si>
  <si>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</si>
  <si>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</si>
  <si>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</si>
  <si>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</si>
  <si>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</si>
  <si>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</si>
  <si>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</si>
  <si>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</si>
  <si>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</si>
  <si>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</si>
  <si>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</si>
  <si>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</si>
  <si>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</si>
  <si>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</si>
  <si>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</si>
  <si>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</si>
  <si>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</si>
  <si>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</si>
  <si>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</si>
  <si>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</si>
  <si>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</si>
  <si>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</si>
  <si>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</si>
  <si>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</si>
  <si>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</si>
  <si>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</si>
  <si>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</si>
  <si>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</si>
  <si>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</si>
  <si>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</si>
  <si>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</si>
  <si>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</si>
  <si>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</si>
  <si>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</si>
  <si>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</si>
  <si>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</si>
  <si>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</si>
  <si>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</si>
  <si>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</si>
  <si>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</si>
  <si>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</si>
  <si>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</si>
  <si>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</si>
  <si>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</si>
  <si>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</si>
  <si>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</si>
  <si>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</si>
  <si>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</si>
  <si>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</si>
  <si>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</si>
  <si>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</si>
  <si>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</si>
  <si>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</si>
  <si>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</si>
  <si>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</si>
  <si>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</si>
  <si>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</si>
  <si>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</si>
  <si>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</si>
  <si>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</si>
  <si>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</si>
  <si>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</si>
  <si>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</si>
  <si>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</si>
  <si>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</si>
  <si>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</si>
  <si>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</si>
  <si>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</si>
  <si>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</si>
  <si>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</si>
  <si>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</si>
  <si>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</si>
  <si>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</si>
  <si>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</si>
  <si>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</si>
  <si>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</si>
  <si>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</si>
  <si>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</si>
  <si>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</si>
  <si>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</si>
  <si>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</si>
  <si>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</si>
  <si>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</si>
  <si>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</si>
  <si>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</si>
  <si>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</si>
  <si>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</si>
  <si>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</si>
  <si>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</si>
  <si>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</si>
  <si>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</si>
  <si>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</si>
  <si>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</si>
  <si>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</si>
  <si>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</si>
  <si>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</si>
  <si>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</si>
  <si>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</si>
  <si>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</si>
  <si>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</si>
  <si>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</si>
  <si>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</si>
  <si>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</si>
  <si>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</si>
  <si>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</si>
  <si>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</si>
  <si>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</si>
  <si>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</si>
  <si>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</si>
  <si>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</si>
  <si>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</si>
  <si>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</si>
  <si>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</si>
  <si>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</si>
  <si>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</si>
  <si>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</si>
  <si>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</si>
  <si>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</si>
  <si>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</si>
  <si>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</si>
  <si>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</si>
  <si>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</si>
  <si>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</si>
  <si>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</si>
  <si>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</si>
  <si>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</si>
  <si>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</si>
  <si>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</si>
  <si>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</si>
  <si>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</si>
  <si>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</si>
  <si>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</si>
  <si>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</si>
  <si>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</si>
  <si>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</si>
  <si>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</si>
  <si>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</si>
  <si>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</si>
  <si>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</si>
  <si>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</si>
  <si>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</si>
  <si>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</si>
  <si>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</si>
  <si>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</si>
  <si>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</si>
  <si>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</si>
  <si>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</si>
  <si>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</si>
  <si>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</si>
  <si>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</si>
  <si>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</si>
  <si>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</si>
  <si>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</si>
  <si>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</si>
  <si>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</si>
  <si>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</si>
  <si>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</si>
  <si>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</si>
  <si>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</si>
  <si>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</si>
  <si>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</si>
  <si>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</si>
  <si>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</si>
  <si>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</si>
  <si>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</si>
  <si>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</si>
  <si>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</si>
  <si>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</si>
  <si>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</si>
  <si>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</si>
  <si>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</si>
  <si>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</si>
  <si>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</si>
  <si>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</si>
  <si>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</si>
  <si>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</si>
  <si>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</si>
  <si>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</si>
  <si>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</si>
  <si>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</si>
  <si>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</si>
  <si>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</si>
  <si>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</si>
  <si>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</si>
  <si>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</si>
  <si>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</si>
  <si>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</si>
  <si>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</si>
  <si>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</si>
  <si>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</si>
  <si>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</si>
  <si>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</si>
  <si>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</si>
  <si>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</si>
  <si>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</si>
  <si>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</si>
  <si>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</si>
  <si>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</si>
  <si>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</si>
  <si>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</si>
  <si>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</si>
  <si>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</si>
  <si>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</si>
  <si>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</si>
  <si>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</si>
  <si>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</si>
  <si>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</si>
  <si>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</si>
  <si>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</si>
  <si>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</si>
  <si>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</si>
  <si>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</si>
  <si>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</si>
  <si>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</si>
  <si>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</si>
  <si>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</si>
  <si>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</si>
  <si>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</si>
  <si>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</si>
  <si>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</si>
  <si>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</si>
  <si>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</si>
  <si>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</si>
  <si>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</si>
  <si>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</si>
  <si>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</si>
  <si>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</si>
  <si>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</si>
  <si>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</si>
  <si>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</si>
  <si>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</si>
  <si>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</si>
  <si>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</si>
  <si>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</si>
  <si>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</si>
  <si>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</si>
  <si>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</si>
  <si>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</si>
  <si>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</si>
  <si>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</si>
  <si>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</si>
  <si>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</si>
  <si>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</si>
  <si>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</si>
  <si>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</si>
  <si>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</si>
  <si>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</si>
  <si>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</si>
  <si>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</si>
  <si>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</si>
  <si>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</si>
  <si>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</si>
  <si>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</si>
  <si>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</si>
  <si>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</si>
  <si>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</si>
  <si>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</si>
  <si>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</si>
  <si>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</si>
  <si>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</si>
  <si>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</si>
  <si>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</si>
  <si>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</si>
  <si>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</si>
  <si>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</si>
  <si>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</si>
  <si>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</si>
  <si>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</si>
  <si>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</si>
  <si>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</si>
  <si>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</si>
  <si>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</si>
  <si>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</si>
  <si>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</si>
  <si>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</si>
  <si>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</si>
  <si>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</si>
  <si>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</si>
  <si>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</si>
  <si>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</si>
  <si>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</si>
  <si>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</si>
  <si>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</si>
  <si>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</si>
  <si>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</si>
  <si>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</si>
  <si>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</si>
  <si>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</si>
  <si>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</si>
  <si>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</si>
  <si>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</si>
  <si>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</si>
  <si>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</si>
  <si>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</si>
  <si>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</si>
  <si>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</si>
  <si>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</si>
  <si>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</si>
  <si>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</si>
  <si>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</si>
  <si>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</si>
  <si>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</si>
  <si>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</si>
  <si>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</si>
  <si>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</si>
  <si>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</si>
  <si>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</si>
  <si>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</si>
  <si>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</si>
  <si>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</si>
  <si>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</si>
  <si>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</si>
  <si>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</si>
  <si>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</si>
  <si>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</si>
  <si>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</si>
  <si>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</si>
  <si>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</si>
  <si>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</si>
  <si>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</si>
  <si>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</si>
  <si>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</si>
  <si>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</si>
  <si>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</si>
  <si>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</si>
  <si>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</si>
  <si>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</si>
  <si>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</si>
  <si>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</si>
  <si>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</si>
  <si>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</si>
  <si>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</si>
  <si>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</si>
  <si>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</si>
  <si>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</si>
  <si>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</si>
  <si>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</si>
  <si>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</si>
  <si>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</si>
  <si>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</si>
  <si>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</si>
  <si>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</si>
  <si>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</si>
  <si>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</si>
  <si>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</si>
  <si>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</si>
  <si>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</si>
  <si>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</si>
  <si>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</si>
  <si>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</si>
  <si>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</si>
  <si>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</si>
  <si>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</si>
  <si>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</si>
  <si>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</si>
  <si>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</si>
  <si>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</si>
  <si>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</si>
  <si>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</si>
  <si>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</si>
  <si>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</si>
  <si>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</si>
  <si>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</si>
  <si>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</si>
  <si>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</si>
  <si>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</si>
  <si>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</si>
  <si>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</si>
  <si>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</si>
  <si>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</si>
  <si>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</si>
  <si>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</si>
  <si>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</si>
  <si>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</si>
  <si>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</si>
  <si>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</si>
  <si>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</si>
  <si>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</si>
  <si>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</si>
  <si>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</si>
  <si>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</si>
  <si>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</si>
  <si>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</si>
  <si>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</si>
  <si>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</si>
  <si>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</si>
  <si>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</si>
  <si>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</si>
  <si>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</si>
  <si>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</si>
  <si>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</si>
  <si>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</si>
  <si>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</si>
  <si>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</si>
  <si>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</si>
  <si>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</si>
  <si>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</si>
  <si>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</si>
  <si>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</si>
  <si>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</si>
  <si>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</si>
  <si>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</si>
  <si>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</si>
  <si>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</si>
  <si>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</si>
  <si>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</si>
  <si>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</si>
  <si>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</si>
  <si>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</si>
  <si>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</si>
  <si>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</si>
  <si>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</si>
  <si>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</si>
  <si>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</si>
  <si>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</si>
  <si>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</si>
  <si>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</si>
  <si>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</si>
  <si>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</si>
  <si>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</si>
  <si>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</si>
  <si>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</si>
  <si>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</si>
  <si>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</si>
  <si>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</si>
  <si>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</si>
  <si>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</si>
  <si>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</si>
  <si>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</si>
  <si>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</si>
  <si>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</si>
  <si>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</si>
  <si>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</si>
  <si>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</si>
  <si>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</si>
  <si>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</si>
  <si>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</si>
  <si>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</si>
  <si>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</si>
  <si>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</si>
  <si>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</si>
  <si>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</si>
  <si>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</si>
  <si>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</si>
  <si>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</si>
  <si>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</si>
  <si>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</si>
  <si>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</si>
  <si>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</si>
  <si>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</si>
  <si>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</si>
  <si>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</si>
  <si>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</si>
  <si>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</si>
  <si>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</si>
  <si>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</si>
  <si>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</si>
  <si>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</si>
  <si>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</si>
  <si>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</si>
  <si>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</si>
  <si>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</si>
  <si>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</si>
  <si>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</si>
  <si>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</si>
  <si>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</si>
  <si>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</si>
  <si>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</si>
  <si>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</si>
  <si>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</si>
  <si>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</si>
  <si>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</si>
  <si>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</si>
  <si>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</si>
  <si>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</si>
  <si>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</si>
  <si>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</si>
  <si>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</si>
  <si>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</si>
  <si>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</si>
  <si>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</si>
  <si>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</si>
  <si>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</si>
  <si>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</si>
  <si>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</si>
  <si>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</si>
  <si>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</si>
  <si>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</si>
  <si>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</si>
  <si>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</si>
  <si>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</si>
  <si>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</si>
  <si>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</si>
  <si>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</si>
  <si>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</si>
  <si>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</si>
  <si>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</si>
  <si>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</si>
  <si>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</si>
  <si>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</si>
  <si>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</si>
  <si>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</si>
  <si>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</si>
  <si>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</si>
  <si>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</si>
  <si>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</si>
  <si>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</si>
  <si>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</si>
  <si>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</si>
  <si>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</si>
  <si>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</si>
  <si>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</si>
  <si>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</si>
  <si>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</si>
  <si>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</si>
  <si>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</si>
  <si>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</si>
  <si>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</si>
  <si>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</si>
  <si>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</si>
  <si>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</si>
  <si>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</si>
  <si>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</si>
  <si>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</si>
  <si>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</si>
  <si>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</si>
  <si>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</si>
  <si>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</si>
  <si>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</si>
  <si>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</si>
  <si>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</si>
  <si>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</si>
  <si>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</si>
  <si>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</si>
  <si>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</si>
  <si>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</si>
  <si>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</si>
  <si>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</si>
  <si>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</si>
  <si>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</si>
  <si>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</si>
  <si>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</si>
  <si>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</si>
  <si>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</si>
  <si>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</si>
  <si>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</si>
  <si>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</si>
  <si>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</si>
  <si>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</si>
  <si>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</si>
  <si>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</si>
  <si>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</si>
  <si>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</si>
  <si>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</si>
  <si>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</si>
  <si>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</si>
  <si>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</si>
  <si>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</si>
  <si>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</si>
  <si>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</si>
  <si>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</si>
  <si>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</si>
  <si>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</si>
  <si>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</si>
  <si>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</si>
  <si>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</si>
  <si>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</si>
  <si>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</si>
  <si>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</si>
  <si>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</si>
  <si>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</si>
  <si>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</si>
  <si>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</si>
  <si>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</si>
  <si>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</si>
  <si>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</si>
  <si>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</si>
  <si>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</si>
  <si>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</si>
  <si>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</si>
  <si>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</si>
  <si>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</si>
  <si>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</si>
  <si>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</si>
  <si>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</si>
  <si>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</si>
  <si>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</si>
  <si>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</si>
  <si>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</si>
  <si>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</si>
  <si>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</si>
  <si>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</si>
  <si>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</si>
  <si>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</si>
  <si>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</si>
  <si>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</si>
  <si>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</si>
  <si>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</si>
  <si>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</si>
  <si>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</si>
  <si>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</si>
  <si>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</si>
  <si>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</si>
  <si>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</si>
  <si>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</si>
  <si>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</si>
  <si>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</si>
  <si>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</si>
  <si>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</si>
  <si>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</si>
  <si>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</si>
  <si>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</si>
  <si>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</si>
  <si>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</si>
  <si>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</si>
  <si>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</si>
  <si>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</si>
  <si>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</si>
  <si>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</si>
  <si>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</si>
  <si>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</si>
  <si>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</si>
  <si>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</si>
  <si>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</si>
  <si>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</si>
  <si>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</si>
  <si>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</si>
  <si>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</si>
  <si>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</si>
  <si>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</si>
  <si>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</si>
  <si>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</si>
  <si>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</si>
  <si>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</si>
  <si>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</si>
  <si>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</si>
  <si>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</si>
  <si>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</si>
  <si>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</si>
  <si>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</si>
  <si>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</si>
  <si>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</si>
  <si>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</si>
  <si>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</si>
  <si>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</si>
  <si>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</si>
  <si>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</si>
  <si>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</si>
  <si>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</si>
  <si>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</si>
  <si>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</si>
  <si>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</si>
  <si>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</si>
  <si>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</si>
  <si>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</si>
  <si>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</si>
  <si>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</si>
  <si>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</si>
  <si>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</si>
  <si>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</si>
  <si>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</si>
  <si>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</si>
  <si>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</si>
  <si>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</si>
  <si>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</si>
  <si>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</si>
  <si>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</si>
  <si>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</si>
  <si>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</si>
  <si>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</si>
  <si>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</si>
  <si>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</si>
  <si>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</si>
  <si>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</si>
  <si>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</si>
  <si>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</si>
  <si>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</si>
  <si>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</si>
  <si>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</si>
  <si>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</si>
  <si>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</si>
  <si>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</si>
  <si>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</si>
  <si>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</si>
  <si>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</si>
  <si>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</si>
  <si>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</si>
  <si>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</si>
  <si>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</si>
  <si>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</si>
  <si>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</si>
  <si>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</si>
  <si>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</si>
  <si>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</si>
  <si>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</si>
  <si>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</si>
  <si>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</si>
  <si>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</si>
  <si>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</si>
  <si>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</si>
  <si>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</si>
  <si>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</si>
  <si>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</si>
  <si>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</si>
  <si>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</si>
  <si>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</si>
  <si>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</si>
  <si>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</si>
  <si>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</si>
  <si>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</si>
  <si>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</si>
  <si>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</si>
  <si>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</si>
  <si>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</si>
  <si>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</si>
  <si>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</si>
  <si>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</si>
  <si>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</si>
  <si>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</si>
  <si>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</si>
  <si>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</si>
  <si>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</si>
  <si>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</si>
  <si>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</si>
  <si>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</si>
  <si>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</si>
  <si>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</si>
  <si>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</si>
  <si>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</si>
  <si>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</si>
  <si>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</si>
  <si>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</si>
  <si>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</si>
  <si>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</si>
  <si>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</si>
  <si>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</si>
  <si>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</si>
  <si>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</si>
  <si>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</si>
  <si>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</si>
  <si>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</si>
  <si>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</si>
  <si>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</si>
  <si>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</si>
  <si>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</si>
  <si>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</si>
  <si>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</si>
  <si>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</si>
  <si>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</si>
  <si>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</si>
  <si>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</si>
  <si>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</si>
  <si>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</si>
  <si>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</si>
  <si>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</si>
  <si>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</si>
  <si>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</si>
  <si>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</si>
  <si>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</si>
  <si>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</si>
  <si>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</si>
  <si>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</si>
  <si>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</si>
  <si>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</si>
  <si>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</si>
  <si>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</si>
  <si>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</si>
  <si>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</si>
  <si>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</si>
  <si>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</si>
  <si>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</si>
  <si>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</si>
  <si>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</si>
  <si>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</si>
  <si>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</si>
  <si>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</si>
  <si>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</si>
  <si>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</si>
  <si>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</si>
  <si>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</si>
  <si>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</si>
  <si>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</si>
  <si>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</si>
  <si>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</si>
  <si>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</si>
  <si>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</si>
  <si>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</si>
  <si>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</si>
  <si>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</si>
  <si>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</si>
  <si>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</si>
  <si>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</si>
  <si>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</si>
  <si>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</si>
  <si>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</si>
  <si>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</si>
  <si>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</si>
  <si>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</si>
  <si>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</si>
  <si>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</si>
  <si>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</si>
  <si>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</si>
  <si>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</si>
  <si>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</si>
  <si>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</si>
  <si>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</si>
  <si>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</si>
  <si>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</si>
  <si>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</si>
  <si>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</si>
  <si>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</si>
  <si>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</si>
  <si>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</si>
  <si>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</si>
  <si>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</si>
  <si>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</si>
  <si>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</si>
  <si>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</si>
  <si>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</si>
  <si>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</si>
  <si>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</si>
  <si>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</si>
  <si>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</si>
  <si>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</si>
  <si>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</si>
  <si>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</si>
  <si>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</si>
  <si>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</si>
  <si>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</si>
  <si>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</si>
  <si>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</si>
  <si>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</si>
  <si>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</si>
  <si>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</si>
  <si>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</si>
  <si>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</si>
  <si>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</si>
  <si>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</si>
  <si>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</si>
  <si>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</si>
  <si>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</si>
  <si>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</si>
  <si>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</si>
  <si>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</si>
  <si>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</si>
  <si>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</si>
  <si>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</si>
  <si>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</si>
  <si>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</si>
  <si>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</si>
  <si>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</si>
  <si>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</si>
  <si>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</si>
  <si>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</si>
  <si>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</si>
  <si>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</si>
  <si>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</si>
  <si>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</si>
  <si>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</si>
  <si>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</si>
  <si>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</si>
  <si>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</si>
  <si>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</si>
  <si>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</si>
  <si>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</si>
  <si>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</si>
  <si>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</si>
  <si>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</si>
  <si>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</si>
  <si>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</si>
  <si>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</si>
  <si>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</si>
  <si>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</si>
  <si>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</si>
  <si>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</si>
  <si>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</si>
  <si>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</si>
  <si>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</si>
  <si>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</si>
  <si>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</si>
  <si>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</si>
  <si>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</si>
  <si>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</si>
  <si>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</si>
  <si>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</si>
  <si>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</si>
  <si>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</si>
  <si>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</si>
  <si>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</si>
  <si>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</si>
  <si>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</si>
  <si>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</si>
  <si>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</si>
  <si>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</si>
  <si>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</si>
  <si>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</si>
  <si>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</si>
  <si>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</si>
  <si>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</si>
  <si>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</si>
  <si>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</si>
  <si>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</si>
  <si>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</si>
  <si>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</si>
  <si>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</si>
  <si>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</si>
  <si>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</si>
  <si>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</si>
  <si>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</si>
  <si>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</si>
  <si>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</si>
  <si>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</si>
  <si>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</si>
  <si>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</si>
  <si>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</si>
  <si>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</si>
  <si>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</si>
  <si>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</si>
  <si>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</si>
  <si>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</si>
  <si>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</si>
  <si>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</si>
  <si>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</si>
  <si>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</si>
  <si>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</si>
  <si>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</si>
  <si>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</si>
  <si>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</si>
  <si>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</si>
  <si>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</si>
  <si>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</si>
  <si>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</si>
  <si>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</si>
  <si>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</si>
  <si>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</si>
  <si>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</si>
  <si>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</si>
  <si>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</si>
  <si>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</si>
  <si>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</si>
  <si>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</si>
  <si>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</si>
  <si>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</si>
  <si>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</si>
  <si>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</si>
  <si>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</si>
  <si>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</si>
  <si>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</si>
  <si>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</si>
  <si>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</si>
  <si>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</si>
  <si>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</si>
  <si>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</si>
  <si>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</si>
  <si>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</si>
  <si>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</si>
  <si>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</si>
  <si>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</si>
  <si>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</si>
  <si>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</si>
  <si>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</si>
  <si>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</si>
  <si>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</si>
  <si>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</si>
  <si>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</si>
  <si>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</si>
  <si>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</si>
  <si>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</si>
  <si>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</si>
  <si>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</si>
  <si>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</si>
  <si>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</si>
  <si>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</si>
  <si>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</si>
  <si>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</si>
  <si>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</si>
  <si>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</si>
  <si>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</si>
  <si>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</si>
  <si>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</si>
  <si>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</si>
  <si>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</si>
  <si>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</si>
  <si>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</si>
  <si>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</si>
  <si>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</si>
  <si>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</si>
  <si>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</si>
  <si>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</si>
  <si>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</si>
  <si>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</si>
  <si>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</si>
  <si>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</si>
  <si>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</si>
  <si>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</si>
  <si>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</si>
  <si>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</si>
  <si>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</si>
  <si>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</si>
  <si>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</si>
  <si>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</si>
  <si>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</si>
  <si>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</si>
  <si>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</si>
  <si>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</si>
  <si>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</si>
  <si>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</si>
  <si>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</si>
  <si>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</si>
  <si>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</si>
  <si>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</si>
  <si>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</si>
  <si>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</si>
  <si>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</si>
  <si>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</si>
  <si>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</si>
  <si>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</si>
  <si>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</si>
  <si>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</si>
  <si>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</si>
  <si>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</si>
  <si>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</si>
  <si>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</si>
  <si>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</si>
  <si>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</si>
  <si>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</si>
  <si>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</si>
  <si>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</si>
  <si>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</si>
  <si>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</si>
  <si>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</si>
  <si>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</si>
  <si>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</si>
  <si>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</si>
  <si>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</si>
  <si>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</si>
  <si>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</si>
  <si>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</si>
  <si>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</si>
  <si>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</si>
  <si>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</si>
  <si>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</si>
  <si>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</si>
  <si>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</si>
  <si>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</si>
  <si>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</si>
  <si>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</si>
  <si>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</si>
  <si>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</si>
  <si>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</si>
  <si>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</si>
  <si>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</si>
  <si>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</si>
  <si>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</si>
  <si>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</si>
  <si>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</si>
  <si>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</si>
  <si>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</si>
  <si>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</si>
  <si>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</si>
  <si>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</si>
  <si>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</si>
  <si>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</si>
  <si>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</si>
  <si>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</si>
  <si>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</si>
  <si>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</si>
  <si>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</si>
  <si>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</si>
  <si>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</si>
  <si>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</si>
  <si>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</si>
  <si>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</si>
  <si>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</si>
  <si>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</si>
  <si>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</si>
  <si>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</si>
  <si>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</si>
  <si>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</si>
  <si>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</si>
  <si>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</si>
  <si>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</si>
  <si>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</si>
  <si>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</si>
  <si>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</si>
  <si>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</si>
  <si>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</si>
  <si>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</si>
  <si>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</si>
  <si>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</si>
  <si>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</si>
  <si>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</si>
  <si>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</si>
  <si>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</si>
  <si>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</si>
  <si>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</si>
  <si>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</si>
  <si>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</si>
  <si>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</si>
  <si>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</si>
  <si>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</si>
  <si>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</si>
  <si>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</si>
  <si>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</si>
  <si>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</si>
  <si>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</si>
  <si>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</si>
  <si>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</si>
  <si>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</si>
  <si>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</si>
  <si>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</si>
  <si>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</si>
  <si>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</si>
  <si>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</si>
  <si>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</si>
  <si>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</si>
  <si>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</si>
  <si>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</si>
  <si>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</si>
  <si>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</si>
  <si>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</si>
  <si>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</si>
  <si>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</si>
  <si>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</si>
  <si>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</si>
  <si>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</si>
  <si>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</si>
  <si>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</si>
  <si>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</si>
  <si>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</si>
  <si>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</si>
  <si>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</si>
  <si>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</si>
  <si>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</si>
  <si>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</si>
  <si>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</si>
  <si>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</si>
  <si>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</si>
  <si>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</si>
  <si>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</si>
  <si>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</si>
  <si>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</si>
  <si>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</si>
  <si>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</si>
  <si>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</si>
  <si>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</si>
  <si>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</si>
  <si>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</si>
  <si>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</si>
  <si>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</si>
  <si>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</si>
  <si>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</si>
  <si>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</si>
  <si>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</si>
  <si>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</si>
  <si>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</si>
  <si>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</si>
  <si>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</si>
  <si>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</si>
  <si>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</si>
  <si>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</si>
  <si>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</si>
  <si>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</si>
  <si>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</si>
  <si>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</si>
  <si>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</si>
  <si>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</si>
  <si>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</si>
  <si>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</si>
  <si>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</si>
  <si>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</si>
  <si>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</si>
  <si>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</si>
  <si>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</si>
  <si>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</si>
  <si>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</si>
  <si>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</si>
  <si>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</si>
  <si>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</si>
  <si>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</si>
  <si>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</si>
  <si>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</si>
  <si>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</si>
  <si>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</si>
  <si>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</si>
  <si>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</si>
  <si>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</si>
  <si>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</si>
  <si>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</si>
  <si>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</si>
  <si>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</si>
  <si>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</si>
  <si>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</si>
  <si>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</si>
  <si>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</si>
  <si>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</si>
  <si>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</si>
  <si>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</si>
  <si>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</si>
  <si>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</si>
  <si>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</si>
  <si>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</si>
  <si>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</si>
  <si>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</si>
  <si>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</si>
  <si>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</si>
  <si>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</si>
  <si>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</si>
  <si>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</si>
  <si>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</si>
  <si>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</si>
  <si>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</si>
  <si>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</si>
  <si>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</si>
  <si>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</si>
  <si>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</si>
  <si>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</si>
  <si>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</si>
  <si>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</si>
  <si>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</si>
  <si>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</si>
  <si>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</si>
  <si>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</si>
  <si>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</si>
  <si>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</si>
  <si>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</si>
  <si>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</si>
  <si>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</si>
  <si>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</si>
  <si>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</si>
  <si>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</si>
  <si>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</si>
  <si>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</si>
  <si>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</si>
  <si>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</si>
  <si>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</si>
  <si>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</si>
  <si>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</si>
  <si>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</si>
  <si>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</si>
  <si>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</si>
  <si>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</si>
  <si>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</si>
  <si>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</si>
  <si>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</si>
  <si>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</si>
  <si>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</si>
  <si>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</si>
  <si>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</si>
  <si>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</si>
  <si>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</si>
  <si>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</si>
  <si>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</si>
  <si>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</si>
  <si>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</si>
  <si>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</si>
  <si>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</si>
  <si>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</si>
  <si>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</si>
  <si>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</si>
  <si>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</si>
  <si>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</si>
  <si>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</si>
  <si>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</si>
  <si>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</si>
  <si>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</si>
  <si>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</si>
  <si>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</si>
  <si>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</si>
  <si>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</si>
  <si>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</si>
  <si>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</si>
  <si>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</si>
  <si>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</si>
  <si>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</si>
  <si>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</si>
  <si>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</si>
  <si>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</si>
  <si>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</si>
  <si>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</si>
  <si>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</si>
  <si>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</si>
  <si>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</si>
  <si>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</si>
  <si>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</si>
  <si>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</si>
  <si>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</si>
  <si>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</si>
  <si>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</si>
  <si>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</si>
  <si>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</si>
  <si>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</si>
  <si>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</si>
  <si>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</si>
  <si>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</si>
  <si>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</si>
  <si>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</si>
  <si>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</si>
  <si>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</si>
  <si>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</si>
  <si>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</si>
  <si>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</si>
  <si>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</si>
  <si>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</si>
  <si>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</si>
  <si>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</si>
  <si>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</si>
  <si>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</si>
  <si>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</si>
  <si>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</si>
  <si>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</si>
  <si>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</si>
  <si>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</si>
  <si>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</si>
  <si>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</si>
  <si>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</si>
  <si>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</si>
  <si>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</si>
  <si>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</si>
  <si>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</si>
  <si>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</si>
  <si>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</si>
  <si>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</si>
  <si>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</si>
  <si>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</si>
  <si>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</si>
  <si>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</si>
  <si>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</si>
  <si>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</si>
  <si>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</si>
  <si>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</si>
  <si>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</si>
  <si>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</si>
  <si>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</si>
  <si>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</si>
  <si>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</si>
  <si>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</si>
  <si>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</si>
  <si>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</si>
  <si>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</si>
  <si>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</si>
  <si>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</si>
  <si>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</si>
  <si>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</si>
  <si>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</si>
  <si>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</si>
  <si>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</si>
  <si>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</si>
  <si>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</si>
  <si>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</si>
  <si>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</si>
  <si>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</si>
  <si>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</si>
  <si>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</si>
  <si>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</si>
  <si>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</si>
  <si>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</si>
  <si>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</si>
  <si>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</si>
  <si>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</si>
  <si>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</si>
  <si>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</si>
  <si>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</si>
  <si>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</si>
  <si>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</si>
  <si>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</si>
  <si>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</si>
  <si>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</si>
  <si>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</si>
  <si>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</si>
  <si>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</si>
  <si>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</si>
  <si>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</si>
  <si>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</si>
  <si>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</si>
  <si>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</si>
  <si>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</si>
  <si>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</si>
  <si>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</si>
  <si>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</si>
  <si>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</si>
  <si>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</si>
  <si>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</si>
  <si>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</si>
  <si>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</si>
  <si>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</si>
  <si>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</si>
  <si>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</si>
  <si>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</si>
  <si>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</si>
  <si>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</si>
  <si>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</si>
  <si>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</si>
  <si>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</si>
  <si>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</si>
  <si>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</si>
  <si>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</si>
  <si>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</si>
  <si>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</si>
  <si>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</si>
  <si>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</si>
  <si>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</si>
  <si>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</si>
  <si>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</si>
  <si>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</si>
  <si>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</si>
  <si>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</si>
  <si>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</si>
  <si>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</si>
  <si>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</si>
  <si>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</si>
  <si>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</si>
  <si>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</si>
  <si>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</si>
  <si>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</si>
  <si>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</si>
  <si>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</si>
  <si>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</si>
  <si>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</si>
  <si>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</si>
  <si>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</si>
  <si>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</si>
  <si>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</si>
  <si>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</si>
  <si>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</si>
  <si>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</si>
  <si>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</si>
  <si>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</si>
  <si>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</si>
  <si>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</si>
  <si>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</si>
  <si>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</si>
  <si>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</si>
  <si>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</si>
  <si>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</si>
  <si>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</si>
  <si>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</si>
  <si>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</si>
  <si>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</si>
  <si>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</si>
  <si>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</si>
  <si>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</si>
  <si>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</si>
  <si>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</si>
  <si>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</si>
  <si>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</si>
  <si>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</si>
  <si>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</si>
  <si>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</si>
  <si>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</si>
  <si>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</si>
  <si>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</si>
  <si>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</si>
  <si>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</si>
  <si>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</si>
  <si>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</si>
  <si>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</si>
  <si>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</si>
  <si>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</si>
  <si>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</si>
  <si>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</si>
  <si>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</si>
  <si>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</si>
  <si>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</si>
  <si>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</si>
  <si>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</si>
  <si>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</si>
  <si>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</si>
  <si>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</si>
  <si>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</si>
  <si>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</si>
  <si>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</si>
  <si>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</si>
  <si>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</si>
  <si>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</si>
  <si>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</si>
  <si>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</si>
  <si>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</si>
  <si>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</si>
  <si>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</si>
  <si>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</si>
  <si>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</si>
  <si>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</si>
  <si>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</si>
  <si>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</si>
  <si>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</si>
  <si>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</si>
  <si>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</si>
  <si>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</si>
  <si>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</si>
  <si>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</si>
  <si>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</si>
  <si>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</si>
  <si>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</si>
  <si>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</si>
  <si>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</si>
  <si>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</si>
  <si>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</si>
  <si>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</si>
  <si>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</si>
  <si>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</si>
  <si>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</si>
  <si>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</si>
  <si>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</si>
  <si>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</si>
  <si>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</si>
  <si>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</si>
  <si>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</si>
  <si>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</si>
  <si>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</si>
  <si>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</si>
  <si>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</si>
  <si>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</si>
  <si>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</si>
  <si>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</si>
  <si>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</si>
  <si>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</si>
  <si>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</si>
  <si>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</si>
  <si>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</si>
  <si>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</si>
  <si>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</si>
  <si>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</si>
  <si>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</si>
  <si>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</si>
  <si>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</si>
  <si>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</si>
  <si>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</si>
  <si>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</si>
  <si>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</si>
  <si>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</si>
  <si>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</si>
  <si>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</si>
  <si>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</si>
  <si>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</si>
  <si>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</si>
  <si>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</si>
  <si>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</si>
  <si>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</si>
  <si>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</si>
  <si>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</si>
  <si>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</si>
  <si>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</si>
  <si>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</si>
  <si>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</si>
  <si>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</si>
  <si>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</si>
  <si>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</si>
  <si>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</si>
  <si>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</si>
  <si>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</si>
  <si>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</si>
  <si>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</si>
  <si>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</si>
  <si>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</si>
  <si>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</si>
  <si>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</si>
  <si>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</si>
  <si>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</si>
  <si>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</si>
  <si>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</si>
  <si>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</si>
  <si>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</si>
  <si>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</si>
  <si>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</si>
  <si>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</si>
  <si>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</si>
  <si>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</si>
  <si>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</si>
  <si>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</si>
  <si>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</si>
  <si>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</si>
  <si>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</si>
  <si>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</si>
  <si>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</si>
  <si>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</si>
  <si>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</si>
  <si>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</si>
  <si>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</si>
  <si>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</si>
  <si>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</si>
  <si>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</si>
  <si>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</si>
  <si>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</si>
  <si>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</si>
  <si>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</si>
  <si>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</si>
  <si>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</si>
  <si>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</si>
  <si>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</si>
  <si>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</si>
  <si>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</si>
  <si>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</si>
  <si>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</si>
  <si>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</si>
  <si>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</si>
  <si>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</si>
  <si>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</si>
  <si>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</si>
  <si>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</si>
  <si>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</si>
  <si>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</si>
  <si>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</si>
  <si>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</si>
  <si>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</si>
  <si>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</si>
  <si>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</si>
  <si>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</si>
  <si>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</si>
  <si>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</si>
  <si>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</si>
  <si>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</si>
  <si>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</si>
  <si>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</si>
  <si>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</si>
  <si>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</si>
  <si>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</si>
  <si>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</si>
  <si>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</si>
  <si>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</si>
  <si>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</si>
  <si>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</si>
  <si>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</si>
  <si>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</si>
  <si>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</si>
  <si>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</si>
  <si>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</si>
  <si>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</si>
  <si>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</si>
  <si>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</si>
  <si>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</si>
  <si>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</si>
  <si>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</si>
  <si>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</si>
  <si>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</si>
  <si>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</si>
  <si>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</si>
  <si>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</si>
  <si>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</si>
  <si>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</si>
  <si>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</si>
  <si>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</si>
  <si>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</si>
  <si>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</si>
  <si>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</si>
  <si>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</si>
  <si>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</si>
  <si>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</si>
  <si>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</si>
  <si>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</si>
  <si>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</si>
  <si>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</si>
  <si>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</si>
  <si>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</si>
  <si>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</si>
  <si>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</si>
  <si>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</si>
  <si>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</si>
  <si>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</si>
  <si>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</si>
  <si>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</si>
  <si>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</si>
  <si>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</si>
  <si>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</si>
  <si>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</si>
  <si>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</si>
  <si>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</si>
  <si>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</si>
  <si>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</si>
  <si>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</si>
  <si>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</si>
  <si>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</si>
  <si>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</si>
  <si>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</si>
  <si>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</si>
  <si>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</si>
  <si>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</si>
  <si>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</si>
  <si>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</si>
  <si>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</si>
  <si>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</si>
  <si>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</si>
  <si>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</si>
  <si>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</si>
  <si>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</si>
  <si>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</si>
  <si>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</si>
  <si>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</si>
  <si>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</si>
  <si>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</si>
  <si>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</si>
  <si>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</si>
  <si>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</si>
  <si>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</si>
  <si>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</si>
  <si>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</si>
  <si>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</si>
  <si>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</si>
  <si>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</si>
  <si>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</si>
  <si>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</si>
  <si>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</si>
  <si>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</si>
  <si>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</si>
  <si>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</si>
  <si>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</si>
  <si>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</si>
  <si>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</si>
  <si>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</si>
  <si>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</si>
  <si>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</si>
  <si>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</si>
  <si>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</si>
  <si>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</si>
  <si>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</si>
  <si>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</si>
  <si>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</si>
  <si>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</si>
  <si>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</si>
  <si>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</si>
  <si>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</si>
  <si>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</si>
  <si>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</si>
  <si>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</si>
  <si>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</si>
  <si>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</si>
  <si>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</si>
  <si>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</si>
  <si>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</si>
  <si>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</si>
  <si>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</si>
  <si>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</si>
  <si>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</si>
  <si>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</si>
  <si>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</si>
  <si>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</si>
  <si>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</si>
  <si>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</si>
  <si>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</si>
  <si>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</si>
  <si>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</si>
  <si>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</si>
  <si>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</si>
  <si>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</si>
  <si>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</si>
  <si>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</si>
  <si>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</si>
  <si>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</si>
  <si>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</si>
  <si>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</si>
  <si>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</si>
  <si>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</si>
  <si>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</si>
  <si>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</si>
  <si>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</si>
  <si>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</si>
  <si>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</si>
  <si>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</si>
  <si>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</si>
  <si>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</si>
  <si>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</si>
  <si>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</si>
  <si>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</si>
  <si>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</si>
  <si>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</si>
  <si>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</si>
  <si>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</si>
  <si>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</si>
  <si>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</si>
  <si>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</si>
  <si>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</si>
  <si>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</si>
  <si>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</si>
  <si>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</si>
  <si>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</si>
  <si>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</si>
  <si>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</si>
  <si>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</si>
  <si>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</si>
  <si>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</si>
  <si>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</si>
  <si>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</si>
  <si>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</si>
  <si>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</si>
  <si>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</si>
  <si>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</si>
  <si>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</si>
  <si>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</si>
  <si>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</si>
  <si>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</si>
  <si>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</si>
  <si>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</si>
  <si>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</si>
  <si>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</si>
  <si>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</si>
  <si>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</si>
  <si>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</si>
  <si>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</si>
  <si>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</si>
  <si>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</si>
  <si>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</si>
  <si>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</si>
  <si>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</si>
  <si>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</si>
  <si>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</si>
  <si>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</si>
  <si>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</si>
  <si>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</si>
  <si>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</si>
  <si>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</si>
  <si>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</si>
  <si>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</si>
  <si>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</si>
  <si>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</si>
  <si>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</si>
  <si>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</si>
  <si>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</si>
  <si>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</si>
  <si>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</si>
  <si>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</si>
  <si>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</si>
  <si>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</si>
  <si>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</si>
  <si>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</si>
  <si>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</si>
  <si>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</si>
  <si>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</si>
  <si>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</si>
  <si>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</si>
  <si>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</si>
  <si>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</si>
  <si>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</si>
  <si>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</si>
  <si>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</si>
  <si>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</si>
  <si>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</si>
  <si>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</si>
  <si>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</si>
  <si>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</si>
  <si>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</si>
  <si>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</si>
  <si>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</si>
  <si>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</si>
  <si>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</si>
  <si>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</si>
  <si>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</si>
  <si>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</si>
  <si>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</si>
  <si>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</si>
  <si>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</si>
  <si>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</si>
  <si>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</si>
  <si>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</si>
  <si>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</si>
  <si>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</si>
  <si>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</si>
  <si>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</si>
  <si>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</si>
  <si>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</si>
  <si>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</si>
  <si>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</si>
  <si>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</si>
  <si>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</si>
  <si>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</si>
  <si>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</si>
  <si>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</si>
  <si>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</si>
  <si>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</si>
  <si>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</si>
  <si>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</si>
  <si>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</si>
  <si>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</si>
  <si>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</si>
  <si>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</si>
  <si>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</si>
  <si>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</si>
  <si>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</si>
  <si>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</si>
  <si>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</si>
  <si>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</si>
  <si>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</si>
  <si>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</si>
  <si>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</si>
  <si>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</si>
  <si>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</si>
  <si>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</si>
  <si>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</si>
  <si>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</si>
  <si>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</si>
  <si>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</si>
  <si>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</si>
  <si>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</si>
  <si>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</si>
  <si>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</si>
  <si>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</si>
  <si>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</si>
  <si>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</si>
  <si>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</si>
  <si>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</si>
  <si>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</si>
  <si>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</si>
  <si>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</si>
  <si>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</si>
  <si>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</si>
  <si>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</si>
  <si>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</si>
  <si>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</si>
  <si>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</si>
  <si>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</si>
  <si>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</si>
  <si>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</si>
  <si>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</si>
  <si>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</si>
  <si>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</si>
  <si>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</si>
  <si>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</si>
  <si>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</si>
  <si>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</si>
  <si>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</si>
  <si>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</si>
  <si>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</si>
  <si>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</si>
  <si>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</si>
  <si>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</si>
  <si>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</si>
  <si>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</si>
  <si>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</si>
  <si>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</si>
  <si>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</si>
  <si>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</si>
  <si>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</si>
  <si>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</si>
  <si>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</si>
  <si>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</si>
  <si>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</si>
  <si>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</si>
  <si>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</si>
  <si>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</si>
  <si>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</si>
  <si>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</si>
  <si>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</si>
  <si>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</si>
  <si>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</si>
  <si>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</si>
  <si>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</si>
  <si>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</si>
  <si>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</si>
  <si>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</si>
  <si>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</si>
  <si>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</si>
  <si>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</si>
  <si>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</si>
  <si>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</si>
  <si>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</si>
  <si>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</si>
  <si>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</si>
  <si>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</si>
  <si>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</si>
  <si>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</si>
  <si>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</si>
  <si>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</si>
  <si>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</si>
  <si>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</si>
  <si>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</si>
  <si>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</si>
  <si>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</si>
  <si>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</si>
  <si>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</si>
  <si>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</si>
  <si>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</si>
  <si>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</si>
  <si>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</si>
  <si>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</si>
  <si>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</si>
  <si>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</si>
  <si>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</si>
  <si>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</si>
  <si>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</si>
  <si>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</si>
  <si>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</si>
  <si>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</si>
  <si>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</si>
  <si>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</si>
  <si>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</si>
  <si>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</si>
  <si>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</si>
  <si>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</si>
  <si>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</si>
  <si>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</si>
  <si>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</si>
  <si>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</si>
  <si>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</si>
  <si>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</si>
  <si>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</si>
  <si>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</si>
  <si>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</si>
  <si>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</si>
  <si>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</si>
  <si>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</si>
  <si>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</si>
  <si>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</si>
  <si>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</si>
  <si>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</si>
  <si>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</si>
  <si>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</si>
  <si>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</si>
  <si>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</si>
  <si>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</si>
  <si>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</si>
  <si>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</si>
  <si>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</si>
  <si>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</si>
  <si>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</si>
  <si>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</si>
  <si>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</si>
  <si>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</si>
  <si>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</si>
  <si>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</si>
  <si>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</si>
  <si>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</si>
  <si>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</si>
  <si>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</si>
  <si>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</si>
  <si>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</si>
  <si>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</si>
  <si>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</si>
  <si>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</si>
  <si>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</si>
  <si>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</si>
  <si>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</si>
  <si>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</si>
  <si>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</si>
  <si>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</si>
  <si>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</si>
  <si>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</si>
  <si>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</si>
  <si>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</si>
  <si>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</si>
  <si>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</si>
  <si>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</si>
  <si>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</si>
  <si>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</si>
  <si>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</si>
  <si>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</si>
  <si>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</si>
  <si>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</si>
  <si>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</si>
  <si>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</si>
  <si>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</si>
  <si>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</si>
  <si>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</si>
  <si>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</si>
  <si>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</si>
  <si>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</si>
  <si>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</si>
  <si>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</si>
  <si>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</si>
  <si>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</si>
  <si>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</si>
  <si>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</si>
  <si>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</si>
  <si>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</si>
  <si>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</si>
  <si>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</si>
  <si>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</si>
  <si>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</si>
  <si>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</si>
  <si>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</si>
  <si>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</si>
  <si>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</si>
  <si>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</si>
  <si>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</si>
  <si>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</si>
  <si>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</si>
  <si>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</si>
  <si>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</si>
  <si>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</si>
  <si>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</si>
  <si>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</si>
  <si>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</si>
  <si>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</si>
  <si>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</si>
  <si>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</si>
  <si>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</si>
  <si>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</si>
  <si>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</si>
  <si>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</si>
  <si>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</si>
  <si>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</si>
  <si>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</si>
  <si>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</si>
  <si>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</si>
  <si>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</si>
  <si>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</si>
  <si>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</si>
  <si>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</si>
  <si>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</si>
  <si>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</si>
  <si>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</si>
  <si>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</si>
  <si>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</si>
  <si>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</si>
  <si>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</si>
  <si>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</si>
  <si>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</si>
  <si>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</si>
  <si>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</si>
  <si>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</si>
  <si>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</si>
  <si>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</si>
  <si>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</si>
  <si>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</si>
  <si>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</si>
  <si>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</si>
  <si>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</si>
  <si>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</si>
  <si>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</si>
  <si>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</si>
  <si>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</si>
  <si>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</si>
  <si>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</si>
  <si>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</si>
  <si>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</si>
  <si>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</si>
  <si>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</si>
  <si>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</si>
  <si>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</si>
  <si>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</si>
  <si>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</si>
  <si>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</si>
  <si>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</si>
  <si>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</si>
  <si>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</si>
  <si>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</si>
  <si>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</si>
  <si>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</si>
  <si>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</si>
  <si>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</si>
  <si>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</si>
  <si>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</si>
  <si>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</si>
  <si>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</si>
  <si>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</si>
  <si>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</si>
  <si>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</si>
  <si>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</si>
  <si>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</si>
  <si>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</si>
  <si>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</si>
  <si>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</si>
  <si>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</si>
  <si>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</si>
  <si>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</si>
  <si>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</si>
  <si>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</si>
  <si>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</si>
  <si>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</si>
  <si>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</si>
  <si>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</si>
  <si>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</si>
  <si>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</si>
  <si>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</si>
  <si>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</si>
  <si>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</si>
  <si>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</si>
  <si>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</si>
  <si>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</si>
  <si>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</si>
  <si>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</si>
  <si>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</si>
  <si>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</si>
  <si>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</si>
  <si>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</si>
  <si>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</si>
  <si>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</si>
  <si>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</si>
  <si>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</si>
  <si>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</si>
  <si>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</si>
  <si>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</si>
  <si>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</si>
  <si>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</si>
  <si>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</si>
  <si>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</si>
  <si>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</si>
  <si>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</si>
  <si>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</si>
  <si>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</si>
  <si>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</si>
  <si>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</si>
  <si>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</si>
  <si>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</si>
  <si>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</si>
  <si>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</si>
  <si>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</si>
  <si>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</si>
  <si>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</si>
  <si>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</si>
  <si>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</si>
  <si>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</si>
  <si>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</si>
  <si>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</si>
  <si>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</si>
  <si>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</si>
  <si>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</si>
  <si>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</si>
  <si>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</si>
  <si>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</si>
  <si>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</si>
  <si>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</si>
  <si>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</si>
  <si>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</si>
  <si>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</si>
  <si>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</si>
  <si>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</si>
  <si>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</si>
  <si>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</si>
  <si>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</si>
  <si>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</si>
  <si>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</si>
  <si>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</si>
  <si>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</si>
  <si>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</si>
  <si>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</si>
  <si>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</si>
  <si>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</si>
  <si>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</si>
  <si>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</si>
  <si>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</si>
  <si>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</si>
  <si>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</si>
  <si>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</si>
  <si>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</si>
  <si>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</si>
  <si>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</si>
  <si>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</si>
  <si>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</si>
  <si>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</si>
  <si>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</si>
  <si>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</si>
  <si>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</si>
  <si>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</si>
  <si>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</si>
  <si>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</si>
  <si>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</si>
  <si>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</si>
  <si>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</si>
  <si>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</si>
  <si>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</si>
  <si>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</si>
  <si>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</si>
  <si>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</si>
  <si>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</si>
  <si>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</si>
  <si>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</si>
  <si>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</si>
  <si>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</si>
  <si>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</si>
  <si>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</si>
  <si>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</si>
  <si>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</si>
  <si>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</si>
  <si>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</si>
  <si>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</si>
  <si>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</si>
  <si>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</si>
  <si>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</si>
  <si>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</si>
  <si>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</si>
  <si>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</si>
  <si>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</si>
  <si>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</si>
  <si>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</si>
  <si>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</si>
  <si>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</si>
  <si>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</si>
  <si>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</si>
  <si>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</si>
  <si>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</si>
  <si>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</si>
  <si>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</si>
  <si>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</si>
  <si>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</si>
  <si>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</si>
  <si>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</si>
  <si>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</si>
  <si>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</si>
  <si>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</si>
  <si>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</si>
  <si>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</si>
  <si>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</si>
  <si>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</si>
  <si>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</si>
  <si>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</si>
  <si>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</si>
  <si>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</si>
  <si>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</si>
  <si>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</si>
  <si>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</si>
  <si>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</si>
  <si>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</si>
  <si>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</si>
  <si>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</si>
  <si>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</si>
  <si>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</si>
  <si>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</si>
  <si>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</si>
  <si>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</si>
  <si>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</si>
  <si>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</si>
  <si>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</si>
  <si>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</si>
  <si>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</si>
  <si>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</si>
  <si>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</si>
  <si>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</si>
  <si>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</si>
  <si>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</si>
  <si>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</si>
  <si>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</si>
  <si>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</si>
  <si>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</si>
  <si>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</si>
  <si>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</si>
  <si>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</si>
  <si>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</si>
  <si>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</si>
  <si>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</si>
  <si>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</si>
  <si>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</si>
  <si>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</si>
  <si>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</si>
  <si>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</si>
  <si>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</si>
  <si>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</si>
  <si>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</si>
  <si>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</si>
  <si>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</si>
  <si>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</si>
  <si>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</si>
  <si>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</si>
  <si>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</si>
  <si>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</si>
  <si>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</si>
  <si>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</si>
  <si>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</si>
  <si>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</si>
  <si>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</si>
  <si>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</si>
  <si>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</si>
  <si>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</si>
  <si>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</si>
  <si>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</si>
  <si>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</si>
  <si>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</si>
  <si>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</si>
  <si>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</si>
  <si>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</si>
  <si>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</si>
  <si>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</si>
  <si>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</si>
  <si>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</si>
  <si>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</si>
  <si>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</si>
  <si>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</si>
  <si>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</si>
  <si>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</si>
  <si>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</si>
  <si>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</si>
  <si>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</si>
  <si>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</si>
  <si>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</si>
  <si>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</si>
  <si>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</si>
  <si>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</si>
  <si>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</si>
  <si>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</si>
  <si>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</si>
  <si>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</si>
  <si>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</si>
  <si>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</si>
  <si>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</si>
  <si>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</si>
  <si>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</si>
  <si>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</si>
  <si>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</si>
  <si>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</si>
  <si>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</si>
  <si>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</si>
  <si>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</si>
  <si>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</si>
  <si>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</si>
  <si>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</si>
  <si>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</si>
  <si>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</si>
  <si>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</si>
  <si>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</si>
  <si>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</si>
  <si>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</si>
  <si>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</si>
  <si>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</si>
  <si>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</si>
  <si>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</si>
  <si>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</si>
  <si>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</si>
  <si>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</si>
  <si>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</si>
  <si>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</si>
  <si>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</si>
  <si>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</si>
  <si>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</si>
  <si>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</si>
  <si>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</si>
  <si>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</si>
  <si>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</si>
  <si>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</si>
  <si>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</si>
  <si>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</si>
  <si>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</si>
  <si>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</si>
  <si>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</si>
  <si>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</si>
  <si>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</si>
  <si>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</si>
  <si>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</si>
  <si>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</si>
  <si>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</si>
  <si>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</si>
  <si>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</si>
  <si>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</si>
  <si>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</si>
  <si>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</si>
  <si>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</si>
  <si>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</si>
  <si>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</si>
  <si>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</si>
  <si>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</si>
  <si>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</si>
  <si>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</si>
  <si>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</si>
  <si>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</si>
  <si>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</si>
  <si>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</si>
  <si>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</si>
  <si>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</si>
  <si>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</si>
  <si>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</si>
  <si>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</si>
  <si>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</si>
  <si>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</si>
  <si>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</si>
  <si>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</si>
  <si>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</si>
  <si>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</si>
  <si>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</si>
  <si>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</si>
  <si>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</si>
  <si>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</si>
  <si>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</si>
  <si>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</si>
  <si>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</si>
  <si>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</si>
  <si>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</si>
  <si>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</si>
  <si>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</si>
  <si>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</si>
  <si>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</si>
  <si>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</si>
  <si>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</si>
  <si>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</si>
  <si>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</si>
  <si>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</si>
  <si>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</si>
  <si>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</si>
  <si>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</si>
  <si>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</si>
  <si>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</si>
  <si>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</si>
  <si>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</si>
  <si>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</si>
  <si>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</si>
  <si>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</si>
  <si>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</si>
  <si>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</si>
  <si>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</si>
  <si>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</si>
  <si>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</si>
  <si>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</si>
  <si>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</si>
  <si>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</si>
  <si>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</si>
  <si>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</si>
  <si>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</si>
  <si>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</si>
  <si>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</si>
  <si>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</si>
  <si>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</si>
  <si>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</si>
  <si>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</si>
  <si>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</si>
  <si>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</si>
  <si>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</si>
  <si>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</si>
  <si>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</si>
  <si>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</si>
  <si>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</si>
  <si>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</si>
  <si>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</si>
  <si>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</si>
  <si>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</si>
  <si>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</si>
  <si>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</si>
  <si>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</si>
  <si>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</si>
  <si>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</si>
  <si>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</si>
  <si>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</si>
  <si>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</si>
  <si>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</si>
  <si>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</si>
  <si>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</si>
  <si>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</si>
  <si>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</si>
  <si>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</si>
  <si>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</si>
  <si>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</si>
  <si>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</si>
  <si>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</si>
  <si>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</si>
  <si>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</si>
  <si>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</si>
  <si>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</si>
  <si>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</si>
  <si>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</si>
  <si>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</si>
  <si>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</si>
  <si>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</si>
  <si>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</si>
  <si>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</si>
  <si>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</si>
  <si>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</si>
  <si>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</si>
  <si>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</si>
  <si>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</si>
  <si>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</si>
  <si>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</si>
  <si>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</si>
  <si>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</si>
  <si>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</si>
  <si>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</si>
  <si>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</si>
  <si>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</si>
  <si>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</si>
  <si>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</si>
  <si>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</si>
  <si>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</si>
  <si>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</si>
  <si>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</si>
  <si>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</si>
  <si>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</si>
  <si>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</si>
  <si>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</si>
  <si>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</si>
  <si>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</si>
  <si>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</si>
  <si>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</si>
  <si>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</si>
  <si>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</si>
  <si>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</si>
  <si>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</si>
  <si>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</si>
  <si>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</si>
  <si>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</si>
  <si>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</si>
  <si>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</si>
  <si>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</si>
  <si>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</si>
  <si>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</si>
  <si>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</si>
  <si>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</si>
  <si>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</si>
  <si>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</si>
  <si>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</si>
  <si>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</si>
  <si>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</si>
  <si>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</si>
  <si>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</si>
  <si>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</si>
  <si>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</si>
  <si>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</si>
  <si>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</si>
  <si>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</si>
  <si>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</si>
  <si>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</si>
  <si>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</si>
  <si>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</si>
  <si>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</si>
  <si>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</si>
  <si>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</si>
  <si>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</si>
  <si>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</si>
  <si>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</si>
  <si>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</si>
  <si>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</si>
  <si>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</si>
  <si>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</si>
  <si>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</si>
  <si>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</si>
  <si>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</si>
  <si>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</si>
  <si>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</si>
  <si>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</si>
  <si>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</si>
  <si>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</si>
  <si>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</si>
  <si>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</si>
  <si>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</si>
  <si>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</si>
  <si>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</si>
  <si>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</si>
  <si>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</si>
  <si>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</si>
  <si>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</si>
  <si>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</si>
  <si>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</si>
  <si>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</si>
  <si>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</si>
  <si>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</si>
  <si>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</si>
  <si>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</si>
  <si>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</si>
  <si>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</si>
  <si>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</si>
  <si>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</si>
  <si>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</si>
  <si>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</si>
  <si>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</si>
  <si>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</si>
  <si>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</si>
  <si>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</si>
  <si>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</si>
  <si>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</si>
  <si>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</si>
  <si>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</si>
  <si>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</si>
  <si>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</si>
  <si>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</si>
  <si>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</si>
  <si>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</si>
  <si>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</si>
  <si>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</si>
  <si>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</si>
  <si>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</si>
  <si>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</si>
  <si>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</si>
  <si>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</si>
  <si>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</si>
  <si>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</si>
  <si>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</si>
  <si>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</si>
  <si>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</si>
  <si>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</si>
  <si>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</si>
  <si>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</si>
  <si>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</si>
  <si>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</si>
  <si>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</si>
  <si>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</si>
  <si>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</si>
  <si>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</si>
  <si>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</si>
  <si>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</si>
  <si>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</si>
  <si>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</si>
  <si>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</si>
  <si>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</si>
  <si>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</si>
  <si>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</si>
  <si>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</si>
  <si>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</si>
  <si>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</si>
  <si>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</si>
  <si>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</si>
  <si>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</si>
  <si>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</si>
  <si>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</si>
  <si>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</si>
  <si>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</si>
  <si>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</si>
  <si>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</si>
  <si>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</si>
  <si>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</si>
  <si>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</si>
  <si>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</si>
  <si>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</si>
  <si>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</si>
  <si>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</si>
  <si>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</si>
  <si>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</si>
  <si>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</si>
  <si>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</si>
  <si>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</si>
  <si>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</si>
  <si>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</si>
  <si>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</si>
  <si>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</si>
  <si>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</si>
  <si>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</si>
  <si>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</si>
  <si>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</si>
  <si>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</si>
  <si>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</si>
  <si>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</si>
  <si>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</si>
  <si>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</si>
  <si>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</si>
  <si>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</si>
  <si>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</si>
  <si>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</si>
  <si>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</si>
  <si>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</si>
  <si>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</si>
  <si>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</si>
  <si>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</si>
  <si>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</si>
  <si>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</si>
  <si>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</si>
  <si>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</si>
  <si>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</si>
  <si>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</si>
  <si>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</si>
  <si>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</si>
  <si>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</si>
  <si>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</si>
  <si>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</si>
  <si>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</si>
  <si>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</si>
  <si>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</si>
  <si>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</si>
  <si>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</si>
  <si>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</si>
  <si>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</si>
  <si>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</si>
  <si>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</si>
  <si>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</si>
  <si>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</si>
  <si>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</si>
  <si>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</si>
  <si>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</si>
  <si>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</si>
  <si>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</si>
  <si>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</si>
  <si>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</si>
  <si>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</si>
  <si>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</si>
  <si>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</si>
  <si>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</si>
  <si>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</si>
  <si>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</si>
  <si>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</si>
  <si>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</si>
  <si>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</si>
  <si>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</si>
  <si>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</si>
  <si>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</si>
  <si>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</si>
  <si>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</si>
  <si>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</si>
  <si>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</si>
  <si>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</si>
  <si>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</si>
  <si>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</si>
  <si>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</si>
  <si>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</si>
  <si>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</si>
  <si>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</si>
  <si>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</si>
  <si>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</si>
  <si>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</si>
  <si>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</si>
  <si>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</si>
  <si>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</si>
  <si>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</si>
  <si>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</si>
  <si>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</si>
  <si>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</si>
  <si>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</si>
  <si>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</si>
  <si>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</si>
  <si>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</si>
  <si>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</si>
  <si>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</si>
  <si>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</si>
  <si>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</si>
  <si>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</si>
  <si>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</si>
  <si>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</si>
  <si>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</si>
  <si>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</si>
  <si>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</si>
  <si>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</si>
  <si>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</si>
  <si>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</si>
  <si>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</si>
  <si>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</si>
  <si>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</si>
  <si>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</si>
  <si>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</si>
  <si>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</si>
  <si>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</si>
  <si>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</si>
  <si>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</si>
  <si>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</si>
  <si>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</si>
  <si>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</si>
  <si>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</si>
  <si>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</si>
  <si>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</si>
  <si>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</si>
  <si>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</si>
  <si>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</si>
  <si>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</si>
  <si>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</si>
  <si>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</si>
  <si>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</si>
  <si>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</si>
  <si>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</si>
  <si>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</si>
  <si>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</si>
  <si>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</si>
  <si>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</si>
  <si>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</si>
  <si>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</si>
  <si>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</si>
  <si>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</si>
  <si>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</si>
  <si>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</si>
  <si>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</si>
  <si>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</si>
  <si>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</si>
  <si>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</si>
  <si>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</si>
  <si>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</si>
  <si>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</si>
  <si>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</si>
  <si>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</si>
  <si>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</si>
  <si>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</si>
  <si>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</si>
  <si>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</si>
  <si>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</si>
  <si>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</si>
  <si>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</si>
  <si>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</si>
  <si>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</si>
  <si>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</si>
  <si>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</si>
  <si>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</si>
  <si>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</si>
  <si>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</si>
  <si>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</si>
  <si>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</si>
  <si>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</si>
  <si>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</si>
  <si>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</si>
  <si>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</si>
  <si>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</si>
  <si>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</si>
  <si>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</si>
  <si>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</si>
  <si>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</si>
  <si>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</si>
  <si>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</si>
  <si>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</si>
  <si>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</si>
  <si>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</si>
  <si>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</si>
  <si>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</si>
  <si>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</si>
  <si>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</si>
  <si>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</si>
  <si>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</si>
  <si>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</si>
  <si>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</si>
  <si>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</si>
  <si>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</si>
  <si>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</si>
  <si>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</si>
  <si>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</si>
  <si>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</si>
  <si>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</si>
  <si>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</si>
  <si>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</si>
  <si>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</si>
  <si>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</si>
  <si>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</si>
  <si>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</si>
  <si>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</si>
  <si>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</si>
  <si>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</si>
  <si>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</si>
  <si>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</si>
  <si>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</si>
  <si>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</si>
  <si>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</si>
  <si>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</si>
  <si>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</si>
  <si>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</si>
  <si>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</si>
  <si>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</si>
  <si>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</si>
  <si>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</si>
  <si>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</si>
  <si>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</si>
  <si>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</si>
  <si>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</si>
  <si>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</si>
  <si>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</si>
  <si>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</si>
  <si>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</si>
  <si>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</si>
  <si>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</si>
  <si>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</si>
  <si>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</si>
  <si>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</si>
  <si>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</si>
  <si>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</si>
  <si>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</si>
  <si>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</si>
  <si>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</si>
  <si>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</si>
  <si>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</si>
  <si>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</si>
  <si>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</si>
  <si>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</si>
  <si>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</si>
  <si>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</si>
  <si>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</si>
  <si>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</si>
  <si>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</si>
  <si>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</si>
  <si>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</si>
  <si>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</si>
  <si>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</si>
  <si>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</si>
  <si>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</si>
  <si>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</si>
  <si>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</si>
  <si>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</si>
  <si>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</si>
  <si>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</si>
  <si>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</si>
  <si>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</si>
  <si>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</si>
  <si>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</si>
  <si>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</si>
  <si>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</si>
  <si>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</si>
  <si>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</si>
  <si>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</si>
  <si>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</si>
  <si>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</si>
  <si>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</si>
  <si>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</si>
  <si>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</si>
  <si>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</si>
  <si>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</si>
  <si>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</si>
  <si>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</si>
  <si>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</si>
  <si>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</si>
  <si>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</si>
  <si>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</si>
  <si>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</si>
  <si>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</si>
  <si>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</si>
  <si>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</si>
  <si>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</si>
  <si>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</si>
  <si>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</si>
  <si>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</si>
  <si>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</si>
  <si>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</si>
  <si>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</si>
  <si>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</si>
  <si>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</si>
  <si>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</si>
  <si>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</si>
  <si>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</si>
  <si>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</si>
  <si>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</si>
  <si>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</si>
  <si>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</si>
  <si>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</si>
  <si>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</si>
  <si>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</si>
  <si>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</si>
  <si>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</si>
  <si>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</si>
  <si>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</si>
  <si>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</si>
  <si>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</si>
  <si>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</si>
  <si>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</si>
  <si>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</si>
  <si>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</si>
  <si>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</si>
  <si>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</si>
  <si>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</si>
  <si>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</si>
  <si>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</si>
  <si>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</si>
  <si>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</si>
  <si>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</si>
  <si>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</si>
  <si>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</si>
  <si>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</si>
  <si>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</si>
  <si>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</si>
  <si>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</si>
  <si>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</si>
  <si>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</si>
  <si>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</si>
  <si>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</si>
  <si>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</si>
  <si>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</si>
  <si>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</si>
  <si>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</si>
  <si>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</si>
  <si>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</si>
  <si>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</si>
  <si>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</si>
  <si>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</si>
  <si>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</si>
  <si>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</si>
  <si>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</si>
  <si>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</si>
  <si>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</si>
  <si>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</si>
  <si>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</si>
  <si>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</si>
  <si>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</si>
  <si>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</si>
  <si>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</si>
  <si>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</si>
  <si>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</si>
  <si>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</si>
  <si>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</si>
  <si>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</si>
  <si>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</si>
  <si>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</si>
  <si>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</si>
  <si>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</si>
  <si>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</si>
  <si>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</si>
  <si>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</si>
  <si>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</si>
  <si>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</si>
  <si>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</si>
  <si>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</si>
  <si>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</si>
  <si>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</si>
  <si>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</si>
  <si>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</si>
  <si>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</si>
  <si>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</si>
  <si>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</si>
  <si>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</si>
  <si>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</si>
  <si>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</si>
  <si>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</si>
  <si>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</si>
  <si>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</si>
  <si>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</si>
  <si>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</si>
  <si>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</si>
  <si>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</si>
  <si>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</si>
  <si>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</si>
  <si>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</si>
  <si>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</si>
  <si>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</si>
  <si>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</si>
  <si>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</si>
  <si>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</si>
  <si>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</si>
  <si>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</si>
  <si>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</si>
  <si>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</si>
  <si>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</si>
  <si>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</si>
  <si>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</si>
  <si>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</si>
  <si>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</si>
  <si>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</si>
  <si>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</si>
  <si>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</si>
  <si>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</si>
  <si>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</si>
  <si>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</si>
  <si>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</si>
  <si>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</si>
  <si>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</si>
  <si>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</si>
  <si>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</si>
  <si>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</si>
  <si>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</si>
  <si>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</si>
  <si>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</si>
  <si>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</si>
  <si>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</si>
  <si>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</si>
  <si>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</si>
  <si>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</si>
  <si>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</si>
  <si>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</si>
  <si>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</si>
  <si>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</si>
  <si>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</si>
  <si>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</si>
  <si>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</si>
  <si>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</si>
  <si>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</si>
  <si>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</si>
  <si>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</si>
  <si>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</si>
  <si>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</si>
  <si>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</si>
  <si>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</si>
  <si>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</si>
  <si>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</si>
  <si>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</si>
  <si>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</si>
  <si>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</si>
  <si>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</si>
  <si>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</si>
  <si>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</si>
  <si>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</si>
  <si>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</si>
  <si>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</si>
  <si>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</si>
  <si>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</si>
  <si>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</si>
  <si>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</si>
  <si>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</si>
  <si>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</si>
  <si>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</si>
  <si>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</si>
  <si>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</si>
  <si>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</si>
  <si>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</si>
  <si>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</si>
  <si>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</si>
  <si>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</si>
  <si>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</si>
  <si>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</si>
  <si>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</si>
  <si>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</si>
  <si>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</si>
  <si>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</si>
  <si>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</si>
  <si>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</si>
  <si>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</si>
  <si>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</si>
  <si>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</si>
  <si>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</si>
  <si>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</si>
  <si>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</si>
  <si>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</si>
  <si>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</si>
  <si>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</si>
  <si>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</si>
  <si>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</si>
  <si>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</si>
  <si>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</si>
  <si>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</si>
  <si>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</si>
  <si>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</si>
  <si>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</si>
  <si>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</si>
  <si>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</si>
  <si>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</si>
  <si>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</si>
  <si>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</si>
  <si>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</si>
  <si>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</si>
  <si>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</si>
  <si>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</si>
  <si>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</si>
  <si>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</si>
  <si>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</si>
  <si>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</si>
  <si>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</si>
  <si>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</si>
  <si>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</si>
  <si>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</si>
  <si>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</si>
  <si>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</si>
  <si>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</si>
  <si>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</si>
  <si>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</si>
  <si>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</si>
  <si>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</si>
  <si>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</si>
  <si>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</si>
  <si>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</si>
  <si>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</si>
  <si>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</si>
  <si>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</si>
  <si>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</si>
  <si>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</si>
  <si>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</si>
  <si>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</si>
  <si>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</si>
  <si>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</si>
  <si>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</si>
  <si>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</si>
  <si>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</si>
  <si>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</si>
  <si>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</si>
  <si>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</si>
  <si>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</si>
  <si>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</si>
  <si>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</si>
  <si>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</si>
  <si>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</si>
  <si>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</si>
  <si>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</si>
  <si>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</si>
  <si>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</si>
  <si>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</si>
  <si>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</si>
  <si>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</si>
  <si>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</si>
  <si>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</si>
  <si>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</si>
  <si>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</si>
  <si>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</si>
  <si>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</si>
  <si>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</si>
  <si>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</si>
  <si>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</si>
  <si>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</si>
  <si>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</si>
  <si>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</si>
  <si>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</si>
  <si>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</si>
  <si>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</si>
  <si>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</si>
  <si>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</si>
  <si>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</si>
  <si>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</si>
  <si>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</si>
  <si>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</si>
  <si>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</si>
  <si>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</si>
  <si>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</si>
  <si>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</si>
  <si>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</si>
  <si>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</si>
  <si>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</si>
  <si>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</si>
  <si>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</si>
  <si>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</si>
  <si>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</si>
  <si>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</si>
  <si>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</si>
  <si>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</si>
  <si>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</si>
  <si>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</si>
  <si>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</si>
  <si>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</si>
  <si>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</si>
  <si>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</si>
  <si>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</si>
  <si>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</si>
  <si>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</si>
  <si>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</si>
  <si>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</si>
  <si>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</si>
  <si>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</si>
  <si>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</si>
  <si>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</si>
  <si>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</si>
  <si>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</si>
  <si>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</si>
  <si>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</si>
  <si>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</si>
  <si>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</si>
  <si>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</si>
  <si>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</si>
  <si>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</si>
  <si>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</si>
  <si>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</si>
  <si>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</si>
  <si>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</si>
  <si>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</si>
  <si>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</si>
  <si>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</si>
  <si>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</si>
  <si>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</si>
  <si>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</si>
  <si>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</si>
  <si>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</si>
  <si>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</si>
  <si>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</si>
  <si>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</si>
  <si>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</si>
  <si>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</si>
  <si>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</si>
  <si>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</si>
  <si>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</si>
  <si>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</si>
  <si>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</si>
  <si>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</si>
  <si>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</si>
  <si>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</si>
  <si>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</si>
  <si>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</si>
  <si>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</si>
  <si>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</si>
  <si>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</si>
  <si>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</si>
  <si>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</si>
  <si>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</si>
  <si>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</si>
  <si>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</si>
  <si>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</si>
  <si>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</si>
  <si>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</si>
  <si>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</si>
  <si>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</si>
  <si>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</si>
  <si>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</si>
  <si>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</si>
  <si>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</si>
  <si>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</si>
  <si>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</si>
  <si>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</si>
  <si>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</si>
  <si>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</si>
  <si>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</si>
  <si>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</si>
  <si>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</si>
  <si>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</si>
  <si>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</si>
  <si>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</si>
  <si>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</si>
  <si>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</si>
  <si>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</si>
  <si>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</si>
  <si>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</si>
  <si>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</si>
  <si>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</si>
  <si>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</si>
  <si>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</si>
  <si>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</si>
  <si>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</si>
  <si>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</si>
  <si>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</si>
  <si>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</si>
  <si>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</si>
  <si>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</si>
  <si>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</si>
  <si>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</si>
  <si>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</si>
  <si>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</si>
  <si>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</si>
  <si>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</si>
  <si>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</si>
  <si>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</si>
  <si>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</si>
  <si>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</si>
  <si>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</si>
  <si>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</si>
  <si>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</si>
  <si>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</si>
  <si>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</si>
  <si>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</si>
  <si>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</si>
  <si>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</si>
  <si>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</si>
  <si>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</si>
  <si>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</si>
  <si>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</si>
  <si>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</si>
  <si>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</si>
  <si>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</si>
  <si>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</si>
  <si>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</si>
  <si>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</si>
  <si>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</si>
  <si>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</si>
  <si>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</si>
  <si>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</si>
  <si>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</si>
  <si>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</si>
  <si>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</si>
  <si>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</si>
  <si>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</si>
  <si>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</si>
  <si>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</si>
  <si>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</si>
  <si>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</si>
  <si>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</si>
  <si>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</si>
  <si>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</si>
  <si>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</si>
  <si>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</si>
  <si>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</si>
  <si>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</si>
  <si>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</si>
  <si>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</si>
  <si>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</si>
  <si>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</si>
  <si>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</si>
  <si>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</si>
  <si>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</si>
  <si>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</si>
  <si>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</si>
  <si>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</si>
  <si>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</si>
  <si>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</si>
  <si>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</si>
  <si>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</si>
  <si>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</si>
  <si>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</si>
  <si>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</si>
  <si>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</si>
  <si>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</si>
  <si>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</si>
  <si>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</si>
  <si>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</si>
  <si>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</si>
  <si>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</si>
  <si>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</si>
  <si>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</si>
  <si>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</si>
  <si>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</si>
  <si>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</si>
  <si>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</si>
  <si>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</si>
  <si>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</si>
  <si>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</si>
  <si>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</si>
  <si>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</si>
  <si>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</si>
  <si>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</si>
  <si>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</si>
  <si>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</si>
  <si>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</si>
  <si>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</si>
  <si>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</si>
  <si>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</si>
  <si>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</si>
  <si>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</si>
  <si>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</si>
  <si>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</si>
  <si>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</si>
  <si>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</si>
  <si>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</si>
  <si>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</si>
  <si>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</si>
  <si>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</si>
  <si>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</si>
  <si>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</si>
  <si>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</si>
  <si>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</si>
  <si>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</si>
  <si>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</si>
  <si>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</si>
  <si>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</si>
  <si>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</si>
  <si>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</si>
  <si>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</si>
  <si>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</si>
  <si>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</si>
  <si>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</si>
  <si>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</si>
  <si>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</si>
  <si>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</si>
  <si>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</si>
  <si>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</si>
  <si>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</si>
  <si>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</si>
  <si>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</si>
  <si>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</si>
  <si>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</si>
  <si>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</si>
  <si>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</si>
  <si>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</si>
  <si>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</si>
  <si>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</si>
  <si>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</si>
  <si>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</si>
  <si>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</si>
  <si>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</si>
  <si>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</si>
  <si>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</si>
  <si>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</si>
  <si>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</si>
  <si>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</si>
  <si>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</si>
  <si>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</si>
  <si>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</si>
  <si>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</si>
  <si>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</si>
  <si>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</si>
  <si>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</si>
  <si>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</si>
  <si>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</si>
  <si>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</si>
  <si>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</si>
  <si>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</si>
  <si>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</si>
  <si>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</si>
  <si>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</si>
  <si>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</si>
  <si>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</si>
  <si>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</si>
  <si>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</si>
  <si>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</si>
  <si>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</si>
  <si>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</si>
  <si>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</si>
  <si>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</si>
  <si>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</si>
  <si>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</si>
  <si>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</si>
  <si>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</si>
  <si>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</si>
  <si>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</si>
  <si>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</si>
  <si>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</si>
  <si>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</si>
  <si>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</si>
  <si>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</si>
  <si>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</si>
  <si>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</si>
  <si>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</si>
  <si>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</si>
  <si>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</si>
  <si>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</si>
  <si>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</si>
  <si>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</si>
  <si>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</si>
  <si>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</si>
  <si>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</si>
  <si>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</si>
  <si>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</si>
  <si>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</si>
  <si>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</si>
  <si>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</si>
  <si>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</si>
  <si>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</si>
  <si>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</si>
  <si>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</si>
  <si>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</si>
  <si>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</si>
  <si>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</si>
  <si>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</si>
  <si>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</si>
  <si>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</si>
  <si>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</si>
  <si>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</si>
  <si>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</si>
  <si>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</si>
  <si>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</si>
  <si>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</si>
  <si>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</si>
  <si>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</si>
  <si>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</si>
  <si>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</si>
  <si>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</si>
  <si>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</si>
  <si>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</si>
  <si>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</si>
  <si>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</si>
  <si>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</si>
  <si>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</si>
  <si>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</si>
  <si>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</si>
  <si>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</si>
  <si>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</si>
  <si>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</si>
  <si>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</si>
  <si>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</si>
  <si>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</si>
  <si>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</si>
  <si>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</si>
  <si>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</si>
  <si>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</si>
  <si>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</si>
  <si>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</si>
  <si>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</si>
  <si>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</si>
  <si>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</si>
  <si>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</si>
  <si>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</si>
  <si>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</si>
  <si>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</si>
  <si>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</si>
  <si>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</si>
  <si>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</si>
  <si>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</si>
  <si>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</si>
  <si>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</si>
  <si>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</si>
  <si>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</si>
  <si>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</si>
  <si>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</si>
  <si>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</si>
  <si>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</si>
  <si>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</si>
  <si>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</si>
  <si>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</si>
  <si>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</si>
  <si>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</si>
  <si>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</si>
  <si>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</si>
  <si>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</si>
  <si>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</si>
  <si>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</si>
  <si>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</si>
  <si>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</si>
  <si>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</si>
  <si>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</si>
  <si>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</si>
  <si>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</si>
  <si>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</si>
  <si>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</si>
  <si>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</si>
  <si>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</si>
  <si>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</si>
  <si>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</si>
  <si>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</si>
  <si>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</si>
  <si>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</si>
  <si>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</si>
  <si>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</si>
  <si>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</si>
  <si>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</si>
  <si>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</si>
  <si>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</si>
  <si>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</si>
  <si>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</si>
  <si>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</si>
  <si>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</si>
  <si>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</si>
  <si>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</si>
  <si>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</si>
  <si>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</si>
  <si>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</si>
  <si>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</si>
  <si>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</si>
  <si>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</si>
  <si>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</si>
  <si>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</si>
  <si>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</si>
  <si>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</si>
  <si>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</si>
  <si>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</si>
  <si>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</si>
  <si>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</si>
  <si>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</si>
  <si>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</si>
  <si>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</si>
  <si>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</si>
  <si>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</si>
  <si>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</si>
  <si>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</si>
  <si>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</si>
  <si>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</si>
  <si>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</si>
  <si>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</si>
  <si>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</si>
  <si>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</si>
  <si>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</si>
  <si>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</si>
  <si>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</si>
  <si>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</si>
  <si>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</si>
  <si>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</si>
  <si>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</si>
  <si>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</si>
  <si>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</si>
  <si>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</si>
  <si>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</si>
  <si>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</si>
  <si>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</si>
  <si>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</si>
  <si>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</si>
  <si>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</si>
  <si>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</si>
  <si>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</si>
  <si>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</si>
  <si>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</si>
  <si>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</si>
  <si>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</si>
  <si>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</si>
  <si>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</si>
  <si>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</si>
  <si>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</si>
  <si>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</si>
  <si>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</si>
  <si>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</si>
  <si>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</si>
  <si>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</si>
  <si>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</si>
  <si>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</si>
  <si>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</si>
  <si>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</si>
  <si>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</si>
  <si>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</si>
  <si>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</si>
  <si>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</si>
  <si>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</si>
  <si>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</si>
  <si>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</si>
  <si>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</si>
  <si>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</si>
  <si>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</si>
  <si>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</si>
  <si>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</si>
  <si>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</si>
  <si>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</si>
  <si>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</si>
  <si>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</si>
  <si>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</si>
  <si>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</si>
  <si>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</si>
  <si>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</si>
  <si>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</si>
  <si>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</si>
  <si>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</si>
  <si>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</si>
  <si>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</si>
  <si>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</si>
  <si>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</si>
  <si>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</si>
  <si>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</si>
  <si>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</si>
  <si>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</si>
  <si>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</si>
  <si>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</si>
  <si>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</si>
  <si>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</si>
  <si>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</si>
  <si>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</si>
  <si>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</si>
  <si>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</si>
  <si>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</si>
  <si>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</si>
  <si>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</si>
  <si>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</si>
  <si>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</si>
  <si>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</si>
  <si>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</si>
  <si>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</si>
  <si>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</si>
  <si>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</si>
  <si>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</si>
  <si>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</si>
  <si>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</si>
  <si>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</si>
  <si>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</si>
  <si>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</si>
  <si>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</si>
  <si>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</si>
  <si>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</si>
  <si>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</si>
  <si>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</si>
  <si>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</si>
  <si>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</si>
  <si>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</si>
  <si>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</si>
  <si>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</si>
  <si>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</si>
  <si>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</si>
  <si>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</si>
  <si>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</si>
  <si>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</si>
  <si>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</si>
  <si>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</si>
  <si>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</si>
  <si>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</si>
  <si>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</si>
  <si>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</si>
  <si>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</si>
  <si>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</si>
  <si>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</si>
  <si>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</si>
  <si>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</si>
  <si>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</si>
  <si>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</si>
  <si>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</si>
  <si>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</si>
  <si>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</si>
  <si>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</si>
  <si>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</si>
  <si>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</si>
  <si>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</si>
  <si>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</si>
  <si>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</si>
  <si>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</si>
  <si>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</si>
  <si>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</si>
  <si>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</si>
  <si>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</si>
  <si>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</si>
  <si>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</si>
  <si>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</si>
  <si>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</si>
  <si>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</si>
  <si>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</si>
  <si>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</si>
  <si>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</si>
  <si>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</si>
  <si>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</si>
  <si>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</si>
  <si>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</si>
  <si>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</si>
  <si>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</si>
  <si>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</si>
  <si>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</si>
  <si>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</si>
  <si>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</si>
  <si>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</si>
  <si>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</si>
  <si>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</si>
  <si>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</si>
  <si>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</si>
  <si>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</si>
  <si>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</si>
  <si>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</si>
  <si>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</si>
  <si>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</si>
  <si>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</si>
  <si>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</si>
  <si>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</si>
  <si>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</si>
  <si>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</si>
  <si>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</si>
  <si>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</si>
  <si>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</si>
  <si>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</si>
  <si>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</si>
  <si>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</si>
  <si>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</si>
  <si>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</si>
  <si>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</si>
  <si>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</si>
  <si>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</si>
  <si>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</si>
  <si>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</si>
  <si>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</si>
  <si>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</si>
  <si>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</si>
  <si>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</si>
  <si>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</si>
  <si>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</si>
  <si>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</si>
  <si>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</si>
  <si>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</si>
  <si>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</si>
  <si>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</si>
  <si>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</si>
  <si>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</si>
  <si>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</si>
  <si>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</si>
  <si>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</si>
  <si>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</si>
  <si>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</si>
  <si>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</si>
  <si>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</si>
  <si>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</si>
  <si>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</si>
  <si>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</si>
  <si>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</si>
  <si>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</si>
  <si>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</si>
  <si>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</si>
  <si>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</si>
  <si>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</si>
  <si>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</si>
  <si>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</si>
  <si>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</si>
  <si>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</si>
  <si>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</si>
  <si>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</si>
  <si>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</si>
  <si>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</si>
  <si>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</si>
  <si>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</si>
  <si>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</si>
  <si>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</si>
  <si>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</si>
  <si>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</si>
  <si>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</si>
  <si>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</si>
  <si>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</si>
  <si>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</si>
  <si>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</si>
  <si>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</si>
  <si>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</si>
  <si>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</si>
  <si>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</si>
  <si>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</si>
  <si>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</si>
  <si>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</si>
  <si>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</si>
  <si>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</si>
  <si>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</si>
  <si>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</si>
  <si>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</si>
  <si>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</si>
  <si>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</si>
  <si>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</si>
  <si>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</si>
  <si>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</si>
  <si>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</si>
  <si>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</si>
  <si>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</si>
  <si>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</si>
  <si>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</si>
  <si>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</si>
  <si>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</si>
  <si>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</si>
  <si>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</si>
  <si>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</si>
  <si>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</si>
  <si>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</si>
  <si>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</si>
  <si>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</si>
  <si>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</si>
  <si>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</si>
  <si>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</si>
  <si>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</si>
  <si>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</si>
  <si>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</si>
  <si>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</si>
  <si>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</si>
  <si>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</si>
  <si>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</si>
  <si>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</si>
  <si>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</si>
  <si>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</si>
  <si>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</si>
  <si>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</si>
  <si>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</si>
  <si>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</si>
  <si>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</si>
  <si>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</si>
  <si>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</si>
  <si>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</si>
  <si>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</si>
  <si>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</si>
  <si>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</si>
  <si>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</si>
  <si>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</si>
  <si>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</si>
  <si>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</si>
  <si>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</si>
  <si>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</si>
  <si>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</si>
  <si>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</si>
  <si>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</si>
  <si>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</si>
  <si>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</si>
  <si>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</si>
  <si>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</si>
  <si>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</si>
  <si>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</si>
  <si>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</si>
  <si>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</si>
  <si>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</si>
  <si>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</si>
  <si>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</si>
  <si>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</si>
  <si>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</si>
  <si>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</si>
  <si>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</si>
  <si>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</si>
  <si>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</si>
  <si>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</si>
  <si>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</si>
  <si>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</si>
  <si>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</si>
  <si>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</si>
  <si>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</si>
  <si>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</si>
  <si>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</si>
  <si>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</si>
  <si>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</si>
  <si>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</si>
  <si>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</si>
  <si>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</si>
  <si>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</si>
  <si>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</si>
  <si>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</si>
  <si>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</si>
  <si>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</si>
  <si>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</si>
  <si>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</si>
  <si>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</si>
  <si>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</si>
  <si>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</si>
  <si>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</si>
  <si>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</si>
  <si>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</si>
  <si>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</si>
  <si>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</si>
  <si>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</si>
  <si>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</si>
  <si>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</si>
  <si>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</si>
  <si>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</si>
  <si>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</si>
  <si>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</si>
  <si>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</si>
  <si>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</si>
  <si>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</si>
  <si>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</si>
  <si>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</si>
  <si>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</si>
  <si>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</si>
  <si>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</si>
  <si>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</si>
  <si>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</si>
  <si>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</si>
  <si>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</si>
  <si>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</si>
  <si>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</si>
  <si>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</si>
  <si>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</si>
  <si>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</si>
  <si>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</si>
  <si>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</si>
  <si>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</si>
  <si>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</si>
  <si>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</si>
  <si>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</si>
  <si>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</si>
  <si>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</si>
  <si>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</si>
  <si>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</si>
  <si>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</si>
  <si>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</si>
  <si>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</si>
  <si>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</si>
  <si>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</si>
  <si>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</si>
  <si>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</si>
  <si>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</si>
  <si>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</si>
  <si>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</si>
  <si>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</si>
  <si>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</si>
  <si>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</si>
  <si>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</si>
  <si>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</si>
  <si>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</si>
  <si>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</si>
  <si>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</si>
  <si>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</si>
  <si>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</si>
  <si>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</si>
  <si>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</si>
  <si>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</si>
  <si>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</si>
  <si>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</si>
  <si>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</si>
  <si>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</si>
  <si>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</si>
  <si>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</si>
  <si>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</si>
  <si>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</si>
  <si>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</si>
  <si>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</si>
  <si>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</si>
  <si>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</si>
  <si>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</si>
  <si>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</si>
  <si>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</si>
  <si>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</si>
  <si>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</si>
  <si>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</si>
  <si>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</si>
  <si>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</si>
  <si>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</si>
  <si>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</si>
  <si>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</si>
  <si>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</si>
  <si>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</si>
  <si>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</si>
  <si>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</si>
  <si>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</si>
  <si>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</si>
  <si>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</si>
  <si>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</si>
  <si>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</si>
  <si>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</si>
  <si>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</si>
  <si>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</si>
  <si>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</si>
  <si>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</si>
  <si>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</si>
  <si>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</si>
  <si>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</si>
  <si>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</si>
  <si>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</si>
  <si>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</si>
  <si>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</si>
  <si>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</si>
  <si>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</si>
  <si>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</si>
  <si>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</si>
  <si>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</si>
  <si>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</si>
  <si>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</si>
  <si>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</si>
  <si>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</si>
  <si>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</si>
  <si>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</si>
  <si>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</si>
  <si>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</si>
  <si>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</si>
  <si>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</si>
  <si>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</si>
  <si>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</si>
  <si>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</si>
  <si>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</si>
  <si>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</si>
  <si>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</si>
  <si>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</si>
  <si>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</si>
  <si>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</si>
  <si>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</si>
  <si>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</si>
  <si>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</si>
  <si>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</si>
  <si>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</si>
  <si>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</si>
  <si>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</si>
  <si>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</si>
  <si>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</si>
  <si>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</si>
  <si>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</si>
  <si>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</si>
  <si>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</si>
  <si>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</si>
  <si>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</si>
  <si>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</si>
  <si>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</si>
  <si>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</si>
  <si>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</si>
  <si>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</si>
  <si>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</si>
  <si>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</si>
  <si>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</si>
  <si>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</si>
  <si>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</si>
  <si>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</si>
  <si>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</si>
  <si>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</si>
  <si>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</si>
  <si>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</si>
  <si>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</si>
  <si>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</si>
  <si>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</si>
  <si>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</si>
  <si>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</si>
  <si>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</si>
  <si>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</si>
  <si>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</si>
  <si>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</si>
  <si>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</si>
  <si>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</si>
  <si>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</si>
  <si>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</si>
  <si>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</si>
  <si>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</si>
  <si>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</si>
  <si>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</si>
  <si>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</si>
  <si>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</si>
  <si>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</si>
  <si>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</si>
  <si>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</si>
  <si>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</si>
  <si>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</si>
  <si>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</si>
  <si>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</si>
  <si>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</si>
  <si>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</si>
  <si>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</si>
  <si>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</si>
  <si>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</si>
  <si>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</si>
  <si>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</si>
  <si>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</si>
  <si>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</si>
  <si>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</si>
  <si>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</si>
  <si>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</si>
  <si>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</si>
  <si>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</si>
  <si>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</si>
  <si>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</si>
  <si>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</si>
  <si>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</si>
  <si>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</si>
  <si>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</si>
  <si>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</si>
  <si>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</si>
  <si>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</si>
  <si>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</si>
  <si>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</si>
  <si>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</si>
  <si>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</si>
  <si>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</si>
  <si>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</si>
  <si>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</si>
  <si>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</si>
  <si>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</si>
  <si>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</si>
  <si>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</si>
  <si>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</si>
  <si>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</si>
  <si>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</si>
  <si>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</si>
  <si>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</si>
  <si>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</si>
  <si>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</si>
  <si>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</si>
  <si>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</si>
  <si>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</si>
  <si>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</si>
  <si>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</si>
  <si>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</si>
  <si>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</si>
  <si>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</si>
  <si>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</si>
  <si>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</si>
  <si>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</si>
  <si>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</si>
  <si>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</si>
  <si>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</si>
  <si>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</si>
  <si>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</si>
  <si>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</si>
  <si>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</si>
  <si>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</si>
  <si>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</si>
  <si>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</si>
  <si>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</si>
  <si>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</si>
  <si>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</si>
  <si>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</si>
  <si>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</si>
  <si>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</si>
  <si>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</si>
  <si>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</si>
  <si>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</si>
  <si>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</si>
  <si>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</si>
  <si>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</si>
  <si>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</si>
  <si>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</si>
  <si>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</si>
  <si>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</si>
  <si>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</si>
  <si>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</si>
  <si>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</si>
  <si>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</si>
  <si>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</si>
  <si>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</si>
  <si>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</si>
  <si>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</si>
  <si>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</si>
  <si>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</si>
  <si>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</si>
  <si>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</si>
  <si>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</si>
  <si>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</si>
  <si>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</si>
  <si>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</si>
  <si>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</si>
  <si>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</si>
  <si>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</si>
  <si>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</si>
  <si>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</si>
  <si>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</si>
  <si>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</si>
  <si>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</si>
  <si>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</si>
  <si>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</si>
  <si>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</si>
  <si>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</si>
  <si>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</si>
  <si>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</si>
  <si>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</si>
  <si>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</si>
  <si>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</si>
  <si>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</si>
  <si>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</si>
  <si>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</si>
  <si>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</si>
  <si>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</si>
  <si>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</si>
  <si>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</si>
  <si>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</si>
  <si>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</si>
  <si>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</si>
  <si>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</si>
  <si>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</si>
  <si>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</si>
  <si>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</si>
  <si>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</si>
  <si>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</si>
  <si>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</si>
  <si>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</si>
  <si>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</si>
  <si>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</si>
  <si>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</si>
  <si>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</si>
  <si>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</si>
  <si>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</si>
  <si>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</si>
  <si>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</si>
  <si>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</si>
  <si>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</si>
  <si>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</si>
  <si>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</si>
  <si>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</si>
  <si>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</si>
  <si>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</si>
  <si>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</si>
  <si>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</si>
  <si>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</si>
  <si>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</si>
  <si>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</si>
  <si>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</si>
  <si>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</si>
  <si>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</si>
  <si>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</si>
  <si>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</si>
  <si>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</si>
  <si>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</si>
  <si>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</si>
  <si>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</si>
  <si>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</si>
  <si>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</si>
  <si>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</si>
  <si>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</si>
  <si>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</si>
  <si>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</si>
  <si>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</si>
  <si>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</si>
  <si>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</si>
  <si>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</si>
  <si>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</si>
  <si>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</si>
  <si>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</si>
  <si>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</si>
  <si>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</si>
  <si>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</si>
  <si>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</si>
  <si>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</si>
  <si>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</si>
  <si>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</si>
  <si>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</si>
  <si>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</si>
  <si>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</si>
  <si>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</si>
  <si>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</si>
  <si>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</si>
  <si>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</si>
  <si>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</si>
  <si>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</si>
  <si>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</si>
  <si>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</si>
  <si>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</si>
  <si>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</si>
  <si>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</si>
  <si>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</si>
  <si>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</si>
  <si>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</si>
  <si>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</si>
  <si>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</si>
  <si>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</si>
  <si>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</si>
  <si>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</si>
  <si>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</si>
  <si>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</si>
  <si>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</si>
  <si>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</si>
  <si>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</si>
  <si>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</si>
  <si>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</si>
  <si>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</si>
  <si>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</si>
  <si>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</si>
  <si>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</si>
  <si>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</si>
  <si>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</si>
  <si>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</si>
  <si>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</si>
  <si>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</si>
  <si>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</si>
  <si>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</si>
  <si>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</si>
  <si>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</si>
  <si>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</si>
  <si>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</si>
  <si>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</si>
  <si>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</si>
  <si>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</si>
  <si>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</si>
  <si>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</si>
  <si>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</si>
  <si>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</si>
  <si>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</si>
  <si>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</si>
  <si>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</si>
  <si>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</si>
  <si>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</si>
  <si>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</si>
  <si>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</si>
  <si>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</si>
  <si>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</si>
  <si>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</si>
  <si>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</si>
  <si>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</si>
  <si>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</si>
  <si>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</si>
  <si>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</si>
  <si>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</si>
  <si>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</si>
  <si>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</si>
  <si>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</si>
  <si>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</si>
  <si>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</si>
  <si>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</si>
  <si>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</si>
  <si>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</si>
  <si>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</si>
  <si>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</si>
  <si>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</si>
  <si>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</si>
  <si>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</si>
  <si>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</si>
  <si>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</si>
  <si>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</si>
  <si>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</si>
  <si>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</si>
  <si>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</si>
  <si>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</si>
  <si>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</si>
  <si>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</si>
  <si>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</si>
  <si>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</si>
  <si>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</si>
  <si>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</si>
  <si>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</si>
  <si>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</si>
  <si>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</si>
  <si>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</si>
  <si>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</si>
  <si>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</si>
  <si>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</si>
  <si>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</si>
  <si>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</si>
  <si>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</si>
  <si>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</si>
  <si>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</si>
  <si>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</si>
  <si>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</si>
  <si>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</si>
  <si>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</si>
  <si>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</si>
  <si>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</si>
  <si>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</si>
  <si>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</si>
  <si>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</si>
  <si>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</si>
  <si>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</si>
  <si>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</si>
  <si>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</si>
  <si>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</si>
  <si>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</si>
  <si>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</si>
  <si>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</si>
  <si>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</si>
  <si>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</si>
  <si>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</si>
  <si>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</si>
  <si>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</si>
  <si>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</si>
  <si>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</si>
  <si>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</si>
  <si>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</si>
  <si>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</si>
  <si>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</si>
  <si>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</si>
  <si>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</si>
  <si>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</si>
  <si>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</si>
  <si>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</si>
  <si>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</si>
  <si>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</si>
  <si>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</si>
  <si>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</si>
  <si>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</si>
  <si>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</si>
  <si>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</si>
  <si>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</si>
  <si>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</si>
  <si>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</si>
  <si>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</si>
  <si>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</si>
  <si>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</si>
  <si>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</si>
  <si>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</si>
  <si>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</si>
  <si>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</si>
  <si>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</si>
  <si>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</si>
  <si>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</si>
  <si>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</si>
  <si>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</si>
  <si>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</si>
  <si>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</si>
  <si>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</si>
  <si>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</si>
  <si>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</si>
  <si>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</si>
  <si>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</si>
  <si>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</si>
  <si>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</si>
  <si>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</si>
  <si>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</si>
  <si>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</si>
  <si>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</si>
  <si>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</si>
  <si>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</si>
  <si>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</si>
  <si>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</si>
  <si>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</si>
  <si>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</si>
  <si>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</si>
  <si>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</si>
  <si>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</si>
  <si>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</si>
  <si>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</si>
  <si>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</si>
  <si>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</si>
  <si>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</si>
  <si>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</si>
  <si>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</si>
  <si>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</si>
  <si>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</si>
  <si>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</si>
  <si>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</si>
  <si>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</si>
  <si>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</si>
  <si>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</si>
  <si>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</si>
  <si>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</si>
  <si>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</si>
  <si>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</si>
  <si>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</si>
  <si>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</si>
  <si>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</si>
  <si>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</si>
  <si>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</si>
  <si>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</si>
  <si>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</si>
  <si>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</si>
  <si>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</si>
  <si>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</si>
  <si>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</si>
  <si>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</si>
  <si>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</si>
  <si>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</si>
  <si>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</si>
  <si>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</si>
  <si>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</si>
  <si>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</si>
  <si>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</si>
  <si>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</si>
  <si>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</si>
  <si>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</si>
  <si>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</si>
  <si>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</si>
  <si>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</si>
  <si>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</si>
  <si>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</si>
  <si>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</si>
  <si>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</si>
  <si>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</si>
  <si>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</si>
  <si>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</si>
  <si>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</si>
  <si>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</si>
  <si>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</si>
  <si>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</si>
  <si>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</si>
  <si>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</si>
  <si>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</si>
  <si>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</si>
  <si>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</si>
  <si>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</si>
  <si>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</si>
  <si>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</si>
  <si>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</si>
  <si>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</si>
  <si>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</si>
  <si>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</si>
  <si>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</si>
  <si>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</si>
  <si>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</si>
  <si>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</si>
  <si>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</si>
  <si>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</si>
  <si>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</si>
  <si>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</si>
  <si>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</si>
  <si>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</si>
  <si>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</si>
  <si>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</si>
  <si>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</si>
  <si>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</si>
  <si>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</si>
  <si>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</si>
  <si>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</si>
  <si>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</si>
  <si>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</si>
  <si>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</si>
  <si>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</si>
  <si>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</si>
  <si>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</si>
  <si>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</si>
  <si>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</si>
  <si>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</si>
  <si>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</si>
  <si>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</si>
  <si>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</si>
  <si>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</si>
  <si>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</si>
  <si>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</si>
  <si>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</si>
  <si>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</si>
  <si>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</si>
  <si>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</si>
  <si>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</si>
  <si>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</si>
  <si>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</si>
  <si>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</si>
  <si>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</si>
  <si>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</si>
  <si>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</si>
  <si>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</si>
  <si>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</si>
  <si>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</si>
  <si>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</si>
  <si>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</si>
  <si>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</si>
  <si>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</si>
  <si>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</si>
  <si>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</si>
  <si>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</si>
  <si>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</si>
  <si>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</si>
  <si>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</si>
  <si>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</si>
  <si>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</si>
  <si>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</si>
  <si>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</si>
  <si>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</si>
  <si>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</si>
  <si>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</si>
  <si>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</si>
  <si>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</si>
  <si>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</si>
  <si>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</si>
  <si>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</si>
  <si>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</si>
  <si>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</si>
  <si>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</si>
  <si>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</si>
  <si>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</si>
  <si>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</si>
  <si>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</si>
  <si>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</si>
  <si>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</si>
  <si>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</si>
  <si>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</si>
  <si>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</si>
  <si>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</si>
  <si>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</si>
  <si>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</si>
  <si>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</si>
  <si>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</si>
  <si>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</si>
  <si>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</si>
  <si>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</si>
  <si>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</si>
  <si>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</si>
  <si>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</si>
  <si>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</si>
  <si>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</si>
  <si>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</si>
  <si>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</si>
  <si>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</si>
  <si>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</si>
  <si>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</si>
  <si>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</si>
  <si>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</si>
  <si>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</si>
  <si>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</si>
  <si>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</si>
  <si>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</si>
  <si>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</si>
  <si>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</si>
  <si>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</si>
  <si>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</si>
  <si>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</si>
  <si>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</si>
  <si>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</si>
  <si>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</si>
  <si>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</si>
  <si>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</si>
  <si>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</si>
  <si>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</si>
  <si>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</si>
  <si>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</si>
  <si>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</si>
  <si>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</si>
  <si>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</si>
  <si>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</si>
  <si>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</si>
  <si>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</si>
  <si>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</si>
  <si>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</si>
  <si>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</si>
  <si>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</si>
  <si>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</si>
  <si>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</si>
  <si>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</si>
  <si>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</si>
  <si>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</si>
  <si>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</si>
  <si>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</si>
  <si>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</si>
  <si>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</si>
  <si>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</si>
  <si>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</si>
  <si>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</si>
  <si>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</si>
  <si>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</si>
  <si>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</si>
  <si>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</si>
  <si>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</si>
  <si>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</si>
  <si>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</si>
  <si>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</si>
  <si>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</si>
  <si>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</si>
  <si>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</si>
  <si>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</si>
  <si>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</si>
  <si>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</si>
  <si>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</si>
  <si>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</si>
  <si>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</si>
  <si>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</si>
  <si>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</si>
  <si>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</si>
  <si>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</si>
  <si>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</si>
  <si>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</si>
  <si>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</si>
  <si>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</si>
  <si>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</si>
  <si>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</si>
  <si>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</si>
  <si>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</si>
  <si>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</si>
  <si>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</si>
  <si>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</si>
  <si>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</si>
  <si>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</si>
  <si>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</si>
  <si>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</si>
  <si>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</si>
  <si>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</si>
  <si>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</si>
  <si>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</si>
  <si>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</si>
  <si>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</si>
  <si>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</si>
  <si>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</si>
  <si>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</si>
  <si>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</si>
  <si>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</si>
  <si>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</si>
  <si>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</si>
  <si>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</si>
  <si>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</si>
  <si>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</si>
  <si>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</si>
  <si>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</si>
  <si>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</si>
  <si>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</si>
  <si>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</si>
  <si>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</si>
  <si>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</si>
  <si>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</si>
  <si>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</si>
  <si>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</si>
  <si>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</si>
  <si>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</si>
  <si>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</si>
  <si>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</si>
  <si>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</si>
  <si>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</si>
  <si>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</si>
  <si>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</si>
  <si>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</si>
  <si>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</si>
  <si>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</si>
  <si>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</si>
  <si>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</si>
  <si>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</si>
  <si>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</si>
  <si>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</si>
  <si>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</si>
  <si>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</si>
  <si>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</si>
  <si>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</si>
  <si>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</si>
  <si>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</si>
  <si>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</si>
  <si>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</si>
  <si>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</si>
  <si>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</si>
  <si>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</si>
  <si>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</si>
  <si>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</si>
  <si>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</si>
  <si>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</si>
  <si>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</si>
  <si>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</si>
  <si>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</si>
  <si>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</si>
  <si>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</si>
  <si>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</si>
  <si>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</si>
  <si>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</si>
  <si>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</si>
  <si>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</si>
  <si>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</si>
  <si>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</si>
  <si>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</si>
  <si>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</si>
  <si>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</si>
  <si>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</si>
  <si>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</si>
  <si>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</si>
  <si>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</si>
  <si>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</si>
  <si>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</si>
  <si>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</si>
  <si>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</si>
  <si>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</si>
  <si>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</si>
  <si>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</si>
  <si>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</si>
  <si>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</si>
  <si>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</si>
  <si>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</si>
  <si>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</si>
  <si>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</si>
  <si>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</si>
  <si>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</si>
  <si>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</si>
  <si>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</si>
  <si>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</si>
  <si>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</si>
  <si>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</si>
  <si>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</si>
  <si>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</si>
  <si>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</si>
  <si>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</si>
  <si>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</si>
  <si>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</si>
  <si>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</si>
  <si>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</si>
  <si>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</si>
  <si>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</si>
  <si>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</si>
  <si>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</si>
  <si>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</si>
  <si>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</si>
  <si>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</si>
  <si>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</si>
  <si>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</si>
  <si>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</si>
  <si>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</si>
  <si>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</si>
  <si>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</si>
  <si>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</si>
  <si>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</si>
  <si>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</si>
  <si>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</si>
  <si>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</si>
  <si>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</si>
  <si>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</si>
  <si>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</si>
  <si>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</si>
  <si>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</si>
  <si>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</si>
  <si>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</si>
  <si>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</si>
  <si>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</si>
  <si>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</si>
  <si>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</si>
  <si>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</si>
  <si>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</si>
  <si>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</si>
  <si>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</si>
  <si>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</si>
  <si>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</si>
  <si>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</si>
  <si>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</si>
  <si>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</si>
  <si>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</si>
  <si>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</si>
  <si>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</si>
  <si>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</si>
  <si>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</si>
  <si>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</si>
  <si>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</si>
  <si>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</si>
  <si>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</si>
  <si>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</si>
  <si>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</si>
  <si>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</si>
  <si>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</si>
  <si>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</si>
  <si>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</si>
  <si>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</si>
  <si>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</si>
  <si>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</si>
  <si>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</si>
  <si>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</si>
  <si>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</si>
  <si>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</si>
  <si>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</si>
  <si>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</si>
  <si>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</si>
  <si>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</si>
  <si>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</si>
  <si>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</si>
  <si>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</si>
  <si>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</si>
  <si>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</si>
  <si>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</si>
  <si>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</si>
  <si>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</si>
  <si>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</si>
  <si>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</si>
  <si>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</si>
  <si>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</si>
  <si>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</si>
  <si>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</si>
  <si>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</si>
  <si>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</si>
  <si>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</si>
  <si>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</si>
  <si>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</si>
  <si>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</si>
  <si>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</si>
  <si>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</si>
  <si>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</si>
  <si>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</si>
  <si>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</si>
  <si>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</si>
  <si>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</si>
  <si>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</si>
  <si>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</si>
  <si>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</si>
  <si>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</si>
  <si>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</si>
  <si>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</si>
  <si>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</si>
  <si>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</si>
  <si>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</si>
  <si>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</si>
  <si>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</si>
  <si>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</si>
  <si>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</si>
  <si>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</si>
  <si>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</si>
  <si>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</si>
  <si>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</si>
  <si>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</si>
  <si>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</si>
  <si>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</si>
  <si>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</si>
  <si>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</si>
  <si>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</si>
  <si>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</si>
  <si>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</si>
  <si>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</si>
  <si>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</si>
  <si>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</si>
  <si>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</si>
  <si>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</si>
  <si>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</si>
  <si>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</si>
  <si>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</si>
  <si>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</si>
  <si>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</si>
  <si>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</si>
  <si>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</si>
  <si>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</si>
  <si>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</si>
  <si>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</si>
  <si>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</si>
  <si>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</si>
  <si>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</si>
  <si>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</si>
  <si>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</si>
  <si>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</si>
  <si>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</si>
  <si>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</si>
  <si>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</si>
  <si>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</si>
  <si>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</si>
  <si>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</si>
  <si>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</si>
  <si>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</si>
  <si>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</si>
  <si>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</si>
  <si>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</si>
  <si>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</si>
  <si>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</si>
  <si>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</si>
  <si>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</si>
  <si>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</si>
  <si>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</si>
  <si>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</si>
  <si>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</si>
  <si>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</si>
  <si>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</si>
  <si>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</si>
  <si>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</si>
  <si>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</si>
  <si>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</si>
  <si>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</si>
  <si>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</si>
  <si>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</si>
  <si>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</si>
  <si>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</si>
  <si>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</si>
  <si>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</si>
  <si>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</si>
  <si>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</si>
  <si>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</si>
  <si>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</si>
  <si>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</si>
  <si>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</si>
  <si>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</si>
  <si>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</si>
  <si>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</si>
  <si>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</si>
  <si>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</si>
  <si>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</si>
  <si>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</si>
  <si>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</si>
  <si>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</si>
  <si>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</si>
  <si>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</si>
  <si>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</si>
  <si>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</si>
  <si>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</si>
  <si>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</si>
  <si>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</si>
  <si>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</si>
  <si>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</si>
  <si>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</si>
  <si>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</si>
  <si>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</si>
  <si>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</si>
  <si>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</si>
  <si>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</si>
  <si>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</si>
  <si>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</si>
  <si>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</si>
  <si>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</si>
  <si>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</si>
  <si>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</si>
  <si>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</si>
  <si>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</si>
  <si>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</si>
  <si>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</si>
  <si>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</si>
  <si>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</si>
  <si>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</si>
  <si>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</si>
  <si>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</si>
  <si>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</si>
  <si>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</si>
  <si>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</si>
  <si>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</si>
  <si>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</si>
  <si>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</si>
  <si>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</si>
  <si>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</si>
  <si>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</si>
  <si>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</si>
  <si>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</si>
  <si>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</si>
  <si>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</si>
  <si>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</si>
  <si>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</si>
  <si>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</si>
  <si>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</si>
  <si>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</si>
  <si>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</si>
  <si>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</si>
  <si>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</si>
  <si>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</si>
  <si>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</si>
  <si>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</si>
  <si>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</si>
  <si>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</si>
  <si>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</si>
  <si>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</si>
  <si>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</si>
  <si>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</si>
  <si>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</si>
  <si>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</si>
  <si>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</si>
  <si>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</si>
  <si>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</si>
  <si>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</si>
  <si>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</si>
  <si>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</si>
  <si>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</si>
  <si>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</si>
  <si>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</si>
  <si>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</si>
  <si>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</si>
  <si>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</si>
  <si>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</si>
  <si>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</si>
  <si>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</si>
  <si>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</si>
  <si>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</si>
  <si>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</si>
  <si>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</si>
  <si>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</si>
  <si>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</si>
  <si>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</si>
  <si>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</si>
  <si>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</si>
  <si>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</si>
  <si>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</si>
  <si>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</si>
  <si>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</si>
  <si>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</si>
  <si>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</si>
  <si>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</si>
  <si>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</si>
  <si>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</si>
  <si>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</si>
  <si>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</si>
  <si>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</si>
  <si>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</si>
  <si>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</si>
  <si>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</si>
  <si>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</si>
  <si>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</si>
  <si>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</si>
  <si>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</si>
  <si>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</si>
  <si>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</si>
  <si>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</si>
  <si>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</si>
  <si>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</si>
  <si>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</si>
  <si>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</si>
  <si>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</si>
  <si>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</si>
  <si>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</si>
  <si>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</si>
  <si>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</si>
  <si>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</si>
  <si>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</si>
  <si>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</si>
  <si>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</si>
  <si>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</si>
  <si>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</si>
  <si>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</si>
  <si>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</si>
  <si>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</si>
  <si>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</si>
  <si>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</si>
  <si>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</si>
  <si>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</si>
  <si>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</si>
  <si>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</si>
  <si>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</si>
  <si>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</si>
  <si>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</si>
  <si>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</si>
  <si>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</si>
  <si>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</si>
  <si>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</si>
  <si>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</si>
  <si>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</si>
  <si>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</si>
  <si>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</si>
  <si>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</si>
  <si>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</si>
  <si>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</si>
  <si>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</si>
  <si>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</si>
  <si>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</si>
  <si>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</si>
  <si>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</si>
  <si>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</si>
  <si>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</si>
  <si>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</si>
  <si>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</si>
  <si>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</si>
  <si>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</si>
  <si>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</si>
  <si>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</si>
  <si>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</si>
  <si>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</si>
  <si>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</si>
  <si>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</si>
  <si>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</si>
  <si>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</si>
  <si>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</si>
  <si>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</si>
  <si>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</si>
  <si>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</si>
  <si>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</si>
  <si>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</si>
  <si>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</si>
  <si>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</si>
  <si>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</si>
  <si>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</si>
  <si>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</si>
  <si>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</si>
  <si>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</si>
  <si>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</si>
  <si>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</si>
  <si>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</si>
  <si>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</si>
  <si>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</si>
  <si>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</si>
  <si>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</si>
  <si>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</si>
  <si>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</si>
  <si>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</si>
  <si>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</si>
  <si>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</si>
  <si>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</si>
  <si>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</si>
  <si>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</si>
  <si>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</si>
  <si>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</si>
  <si>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</si>
  <si>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</si>
  <si>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</si>
  <si>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</si>
  <si>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</si>
  <si>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</si>
  <si>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</si>
  <si>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</si>
  <si>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</si>
  <si>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</si>
  <si>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</si>
  <si>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</si>
  <si>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</si>
  <si>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</si>
  <si>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</si>
  <si>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</si>
  <si>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</si>
  <si>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</si>
  <si>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</si>
  <si>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</si>
  <si>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</si>
  <si>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</si>
  <si>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</si>
  <si>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</si>
  <si>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</si>
  <si>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</si>
  <si>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</si>
  <si>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</si>
  <si>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</si>
  <si>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</si>
  <si>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</si>
  <si>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</si>
  <si>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</si>
  <si>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</si>
  <si>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</si>
  <si>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</si>
  <si>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</si>
  <si>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</si>
  <si>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</si>
  <si>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</si>
  <si>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</si>
  <si>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</si>
  <si>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</si>
  <si>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</si>
  <si>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</si>
  <si>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</si>
  <si>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</si>
  <si>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</si>
  <si>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</si>
  <si>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</si>
  <si>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</si>
  <si>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</si>
  <si>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</si>
  <si>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</si>
  <si>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</si>
  <si>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</si>
  <si>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</si>
  <si>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</si>
  <si>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</si>
  <si>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</si>
  <si>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</si>
  <si>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</si>
  <si>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</si>
  <si>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</si>
  <si>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</si>
  <si>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</si>
  <si>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</si>
  <si>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</si>
  <si>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</si>
  <si>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</si>
  <si>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</si>
  <si>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</si>
  <si>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</si>
  <si>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</si>
  <si>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</si>
  <si>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</si>
  <si>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</si>
  <si>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</si>
  <si>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</si>
  <si>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</si>
  <si>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</si>
  <si>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</si>
  <si>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</si>
  <si>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</si>
  <si>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</si>
  <si>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</si>
  <si>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</si>
  <si>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</si>
  <si>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</si>
  <si>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</si>
  <si>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</si>
  <si>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</si>
  <si>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</si>
  <si>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</si>
  <si>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</si>
  <si>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</si>
  <si>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</si>
  <si>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</si>
  <si>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</si>
  <si>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</si>
  <si>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</si>
  <si>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</si>
  <si>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</si>
  <si>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</si>
  <si>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</si>
  <si>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</si>
  <si>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</si>
  <si>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</si>
  <si>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</si>
  <si>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</si>
  <si>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</si>
  <si>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</si>
  <si>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</si>
  <si>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</si>
  <si>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</si>
  <si>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</si>
  <si>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</si>
  <si>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</si>
  <si>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</si>
  <si>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</si>
  <si>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</si>
  <si>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</si>
  <si>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</si>
  <si>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</si>
  <si>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</si>
  <si>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</si>
  <si>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</si>
  <si>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</si>
  <si>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</si>
  <si>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</si>
  <si>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</si>
  <si>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</si>
  <si>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</si>
  <si>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</si>
  <si>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</si>
  <si>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</si>
  <si>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</si>
  <si>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</si>
  <si>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</si>
  <si>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</si>
  <si>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</si>
  <si>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</si>
  <si>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</si>
  <si>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</si>
  <si>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</si>
  <si>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</si>
  <si>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</si>
  <si>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</si>
  <si>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</si>
  <si>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</si>
  <si>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</si>
  <si>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</si>
  <si>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</si>
  <si>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</si>
  <si>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</si>
  <si>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</si>
  <si>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</si>
  <si>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</si>
  <si>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</si>
  <si>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</si>
  <si>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</si>
  <si>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</si>
  <si>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</si>
  <si>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</si>
  <si>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</si>
  <si>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</si>
  <si>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</si>
  <si>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</si>
  <si>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</si>
  <si>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</si>
  <si>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</si>
  <si>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</si>
  <si>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</si>
  <si>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</si>
  <si>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</si>
  <si>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</si>
  <si>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</si>
  <si>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</si>
  <si>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</si>
  <si>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</si>
  <si>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</si>
  <si>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</si>
  <si>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</si>
  <si>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</si>
  <si>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</si>
  <si>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</si>
  <si>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</si>
  <si>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</si>
  <si>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</si>
  <si>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</si>
  <si>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</si>
  <si>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</si>
  <si>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</si>
  <si>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</si>
  <si>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</si>
  <si>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</si>
  <si>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</si>
  <si>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</si>
  <si>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</si>
  <si>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</si>
  <si>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</si>
  <si>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</si>
  <si>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</si>
  <si>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</si>
  <si>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</si>
  <si>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</si>
  <si>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</si>
  <si>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</si>
  <si>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</si>
  <si>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</si>
  <si>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</si>
  <si>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</si>
  <si>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</si>
  <si>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</si>
  <si>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</si>
  <si>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</si>
  <si>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</si>
  <si>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</si>
  <si>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</si>
  <si>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</si>
  <si>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</si>
  <si>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</si>
  <si>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</si>
  <si>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</si>
  <si>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</si>
  <si>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</si>
  <si>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</si>
  <si>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</si>
  <si>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</si>
  <si>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</si>
  <si>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</si>
  <si>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</si>
  <si>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</si>
  <si>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</si>
  <si>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</si>
  <si>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</si>
  <si>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</si>
  <si>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</si>
  <si>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</si>
  <si>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</si>
  <si>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</si>
  <si>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</si>
  <si>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</si>
  <si>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</si>
  <si>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</si>
  <si>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</si>
  <si>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</si>
  <si>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</si>
  <si>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</si>
  <si>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</si>
  <si>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</si>
  <si>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</si>
  <si>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</si>
  <si>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</si>
  <si>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</si>
  <si>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</si>
  <si>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</si>
  <si>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</si>
  <si>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</si>
  <si>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</si>
  <si>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</si>
  <si>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</si>
  <si>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</si>
  <si>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</si>
  <si>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</si>
  <si>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</si>
  <si>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</si>
  <si>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</si>
  <si>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</si>
  <si>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</si>
  <si>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</si>
  <si>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</si>
  <si>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</si>
  <si>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</si>
  <si>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</si>
  <si>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</si>
  <si>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</si>
  <si>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</si>
  <si>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</si>
  <si>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</si>
  <si>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</si>
  <si>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</si>
  <si>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</si>
  <si>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</si>
  <si>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</si>
  <si>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</si>
  <si>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</si>
  <si>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</si>
  <si>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</si>
  <si>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</si>
  <si>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</si>
  <si>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</si>
  <si>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</si>
  <si>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</si>
  <si>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</si>
  <si>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</si>
  <si>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</si>
  <si>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</si>
  <si>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</si>
  <si>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</si>
  <si>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</si>
  <si>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</si>
  <si>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</si>
  <si>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</si>
  <si>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</si>
  <si>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</si>
  <si>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</si>
  <si>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</si>
  <si>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</si>
  <si>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</si>
  <si>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</si>
  <si>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</si>
  <si>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</si>
  <si>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</si>
  <si>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</si>
  <si>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</si>
  <si>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</si>
  <si>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</si>
  <si>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</si>
  <si>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</si>
  <si>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</si>
  <si>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</si>
  <si>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</si>
  <si>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</si>
  <si>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</si>
  <si>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</si>
  <si>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</si>
  <si>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</si>
  <si>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</si>
  <si>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</si>
  <si>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</si>
  <si>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</si>
  <si>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</si>
  <si>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</si>
  <si>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</si>
  <si>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</si>
  <si>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</si>
  <si>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</si>
  <si>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</si>
  <si>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</si>
  <si>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</si>
  <si>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</si>
  <si>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</si>
  <si>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</si>
  <si>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</si>
  <si>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</si>
  <si>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</si>
  <si>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</si>
  <si>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</si>
  <si>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</si>
  <si>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</si>
  <si>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</si>
  <si>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</si>
  <si>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</si>
  <si>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</si>
  <si>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</si>
  <si>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</si>
  <si>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</si>
  <si>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</si>
  <si>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</si>
  <si>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</si>
  <si>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</si>
  <si>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</si>
  <si>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</si>
  <si>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</si>
  <si>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</si>
  <si>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</si>
  <si>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</si>
  <si>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</si>
  <si>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</si>
  <si>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</si>
  <si>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</si>
  <si>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</si>
  <si>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</si>
  <si>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</si>
  <si>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</si>
  <si>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</si>
  <si>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</si>
  <si>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</si>
  <si>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</si>
  <si>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</si>
  <si>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</si>
  <si>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</si>
  <si>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</si>
  <si>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</si>
  <si>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</si>
  <si>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</si>
  <si>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</si>
  <si>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</si>
  <si>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</si>
  <si>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</si>
  <si>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</si>
  <si>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</si>
  <si>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</si>
  <si>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</si>
  <si>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</si>
  <si>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</si>
  <si>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</si>
  <si>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</si>
  <si>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</si>
  <si>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</si>
  <si>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</si>
  <si>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</si>
  <si>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</si>
  <si>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</si>
  <si>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</si>
  <si>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</si>
  <si>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</si>
  <si>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</si>
  <si>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</si>
  <si>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</si>
  <si>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</si>
  <si>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</si>
  <si>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</si>
  <si>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</si>
  <si>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</si>
  <si>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</si>
  <si>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</si>
  <si>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</si>
  <si>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</si>
  <si>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</si>
  <si>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</si>
  <si>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</si>
  <si>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</si>
  <si>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</si>
  <si>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</si>
  <si>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</si>
  <si>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</si>
  <si>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</si>
  <si>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</si>
  <si>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</si>
  <si>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</si>
  <si>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</si>
  <si>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</si>
  <si>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</si>
  <si>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</si>
  <si>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</si>
  <si>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</si>
  <si>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</si>
  <si>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</si>
  <si>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</si>
  <si>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</si>
  <si>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</si>
  <si>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</si>
  <si>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</si>
  <si>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</si>
  <si>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</si>
  <si>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</si>
  <si>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</si>
  <si>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</si>
  <si>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</si>
  <si>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</si>
  <si>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</si>
  <si>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</si>
  <si>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</si>
  <si>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</si>
  <si>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</si>
  <si>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</si>
  <si>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</si>
  <si>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</si>
  <si>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</si>
  <si>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</si>
  <si>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</si>
  <si>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</si>
  <si>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</si>
  <si>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</si>
  <si>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</si>
  <si>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</si>
  <si>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</si>
  <si>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</si>
  <si>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</si>
  <si>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</si>
  <si>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</si>
  <si>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</si>
  <si>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</si>
  <si>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</si>
  <si>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</si>
  <si>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</si>
  <si>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</si>
  <si>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</si>
  <si>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</si>
  <si>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</si>
  <si>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</si>
  <si>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</si>
  <si>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</si>
  <si>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</si>
  <si>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</si>
  <si>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</si>
  <si>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</si>
  <si>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</si>
  <si>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</si>
  <si>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</si>
  <si>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</si>
  <si>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</si>
  <si>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</si>
  <si>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</si>
  <si>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</si>
  <si>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</si>
  <si>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</si>
  <si>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</si>
  <si>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</si>
  <si>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</si>
  <si>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</si>
  <si>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</si>
  <si>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</si>
  <si>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</si>
  <si>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</si>
  <si>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</si>
  <si>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</si>
  <si>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</si>
  <si>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</si>
  <si>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</si>
  <si>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</si>
  <si>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</si>
  <si>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</si>
  <si>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</si>
  <si>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</si>
  <si>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</si>
  <si>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</si>
  <si>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</si>
  <si>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</si>
  <si>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</si>
  <si>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</si>
  <si>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</si>
  <si>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</si>
  <si>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</si>
  <si>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</si>
  <si>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</si>
  <si>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</si>
  <si>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</si>
  <si>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</si>
  <si>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</si>
  <si>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</si>
  <si>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</si>
  <si>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</si>
  <si>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</si>
  <si>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</si>
  <si>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</si>
  <si>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</si>
  <si>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</si>
  <si>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</si>
  <si>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</si>
  <si>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</si>
  <si>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</si>
  <si>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</si>
  <si>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</si>
  <si>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</si>
  <si>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</si>
  <si>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</si>
  <si>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</si>
  <si>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</si>
  <si>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</si>
  <si>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</si>
  <si>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</si>
  <si>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</si>
  <si>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</si>
  <si>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</si>
  <si>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</si>
  <si>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</si>
  <si>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</si>
  <si>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</si>
  <si>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</si>
  <si>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</si>
  <si>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</si>
  <si>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</si>
  <si>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</si>
  <si>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</si>
  <si>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</si>
  <si>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</si>
  <si>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</si>
  <si>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</si>
  <si>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</si>
  <si>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</si>
  <si>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</si>
  <si>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</si>
  <si>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</si>
  <si>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</si>
  <si>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</si>
  <si>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</si>
  <si>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</si>
  <si>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</si>
  <si>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</si>
  <si>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</si>
  <si>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</si>
  <si>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</si>
  <si>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</si>
  <si>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</si>
  <si>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</si>
  <si>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</si>
  <si>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</si>
  <si>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</si>
  <si>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</si>
  <si>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</si>
  <si>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</si>
  <si>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</si>
  <si>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</si>
  <si>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</si>
  <si>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</si>
  <si>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</si>
  <si>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</si>
  <si>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</si>
  <si>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</si>
  <si>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</si>
  <si>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</si>
  <si>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</si>
  <si>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</si>
  <si>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</si>
  <si>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</si>
  <si>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</si>
  <si>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</si>
  <si>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</si>
  <si>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</si>
  <si>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</si>
  <si>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</si>
  <si>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</si>
  <si>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</si>
  <si>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</si>
  <si>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</si>
  <si>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</si>
  <si>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</si>
  <si>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</si>
  <si>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</si>
  <si>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</si>
  <si>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</si>
  <si>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</si>
  <si>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</si>
  <si>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</si>
  <si>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</si>
  <si>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</si>
  <si>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</si>
  <si>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</si>
  <si>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</si>
  <si>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</si>
  <si>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</si>
  <si>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</si>
  <si>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</si>
  <si>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</si>
  <si>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</si>
  <si>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</si>
  <si>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</si>
  <si>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</si>
  <si>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</si>
  <si>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</si>
  <si>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</si>
  <si>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</si>
  <si>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</si>
  <si>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</si>
  <si>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</si>
  <si>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</si>
  <si>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</si>
  <si>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</si>
  <si>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</si>
  <si>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</si>
  <si>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</si>
  <si>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</si>
  <si>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</si>
  <si>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</si>
  <si>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</si>
  <si>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</si>
  <si>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</si>
  <si>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</si>
  <si>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</si>
  <si>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</si>
  <si>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</si>
  <si>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</si>
  <si>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</si>
  <si>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</si>
  <si>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</si>
  <si>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</si>
  <si>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</si>
  <si>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</si>
  <si>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</si>
  <si>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</si>
  <si>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</si>
  <si>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</si>
  <si>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</si>
  <si>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</si>
  <si>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</si>
  <si>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</si>
  <si>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</si>
  <si>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</si>
  <si>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</si>
  <si>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</si>
  <si>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</si>
  <si>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</si>
  <si>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</si>
  <si>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</si>
  <si>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</si>
  <si>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</si>
  <si>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</si>
  <si>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</si>
  <si>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</si>
  <si>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</si>
  <si>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</si>
  <si>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</si>
  <si>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</si>
  <si>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</si>
  <si>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</si>
  <si>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</si>
  <si>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</si>
  <si>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</si>
  <si>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</si>
  <si>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</si>
  <si>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</si>
  <si>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</si>
  <si>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</si>
  <si>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</si>
  <si>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</si>
  <si>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</si>
  <si>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</si>
  <si>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</si>
  <si>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</si>
  <si>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</si>
  <si>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</si>
  <si>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</si>
  <si>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</si>
  <si>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</si>
  <si>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</si>
  <si>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</si>
  <si>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</si>
  <si>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</si>
  <si>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</si>
  <si>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</si>
  <si>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</si>
  <si>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</si>
  <si>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</si>
  <si>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</si>
  <si>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</si>
  <si>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</si>
  <si>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</si>
  <si>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</si>
  <si>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</si>
  <si>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</si>
  <si>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</si>
  <si>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</si>
  <si>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</si>
  <si>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</si>
  <si>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</si>
  <si>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</si>
  <si>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</si>
  <si>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</si>
  <si>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</si>
  <si>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</si>
  <si>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</si>
  <si>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</si>
  <si>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</si>
  <si>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</si>
  <si>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</si>
  <si>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</si>
  <si>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</si>
  <si>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</si>
  <si>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</si>
  <si>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</si>
  <si>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</si>
  <si>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</si>
  <si>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</si>
  <si>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</si>
  <si>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</si>
  <si>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</si>
  <si>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</si>
  <si>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</si>
  <si>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</si>
  <si>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</si>
  <si>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</si>
  <si>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</si>
  <si>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</si>
  <si>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</si>
  <si>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</si>
  <si>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</si>
  <si>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</si>
  <si>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</si>
  <si>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</si>
  <si>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</si>
  <si>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</si>
  <si>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</si>
  <si>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</si>
  <si>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</si>
  <si>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</si>
  <si>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</si>
  <si>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</si>
  <si>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</si>
  <si>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</si>
  <si>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</si>
  <si>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</si>
  <si>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</si>
  <si>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</si>
  <si>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</si>
  <si>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</si>
  <si>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</si>
  <si>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</si>
  <si>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</si>
  <si>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</si>
  <si>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</si>
  <si>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</si>
  <si>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</si>
  <si>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</si>
  <si>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</si>
  <si>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</si>
  <si>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</si>
  <si>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</si>
  <si>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</si>
  <si>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</si>
  <si>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</si>
  <si>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</si>
  <si>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</si>
  <si>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</si>
  <si>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</si>
  <si>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</si>
  <si>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</si>
  <si>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</si>
  <si>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</si>
  <si>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</si>
  <si>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</si>
  <si>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</si>
  <si>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</si>
  <si>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</si>
  <si>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</si>
  <si>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</si>
  <si>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</si>
  <si>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</si>
  <si>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</si>
  <si>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</si>
  <si>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</si>
  <si>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</si>
  <si>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</si>
  <si>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</si>
  <si>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</si>
  <si>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</si>
  <si>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</si>
  <si>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</si>
  <si>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</si>
  <si>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</si>
  <si>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</si>
  <si>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</si>
  <si>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</si>
  <si>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</si>
  <si>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</si>
  <si>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</si>
  <si>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</si>
  <si>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</si>
  <si>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</si>
  <si>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</si>
  <si>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</si>
  <si>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</si>
  <si>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</si>
  <si>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</si>
  <si>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</si>
  <si>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</si>
  <si>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</si>
  <si>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</si>
  <si>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</si>
  <si>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</si>
  <si>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</si>
  <si>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</si>
  <si>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</si>
  <si>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</si>
  <si>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</si>
  <si>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</si>
  <si>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</si>
  <si>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</si>
  <si>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</si>
  <si>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</si>
  <si>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</si>
  <si>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</si>
  <si>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</si>
  <si>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</si>
  <si>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</si>
  <si>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</si>
  <si>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</si>
  <si>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</si>
  <si>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</si>
  <si>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</si>
  <si>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</si>
  <si>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</si>
  <si>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</si>
  <si>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</si>
  <si>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</si>
  <si>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</si>
  <si>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</si>
  <si>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</si>
  <si>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</si>
  <si>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</si>
  <si>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</si>
  <si>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</si>
  <si>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</si>
  <si>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</si>
  <si>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</si>
  <si>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</si>
  <si>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</si>
  <si>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</si>
  <si>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</si>
  <si>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</si>
  <si>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</si>
  <si>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</si>
  <si>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</si>
  <si>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</si>
  <si>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</si>
  <si>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</si>
  <si>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</si>
  <si>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</si>
  <si>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</si>
  <si>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</si>
  <si>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</si>
  <si>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</si>
  <si>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</si>
  <si>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</si>
  <si>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</si>
  <si>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</si>
  <si>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</si>
  <si>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</si>
  <si>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</si>
  <si>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</si>
  <si>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</si>
  <si>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</si>
  <si>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</si>
  <si>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</si>
  <si>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</si>
  <si>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</si>
  <si>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</si>
  <si>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</si>
  <si>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</si>
  <si>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</si>
  <si>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</si>
  <si>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</si>
  <si>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</si>
  <si>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</si>
  <si>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</si>
  <si>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</si>
  <si>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</si>
  <si>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</si>
  <si>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</si>
  <si>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</si>
  <si>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</si>
  <si>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</si>
  <si>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</si>
  <si>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</si>
  <si>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</si>
  <si>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</si>
  <si>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</si>
  <si>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</si>
  <si>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</si>
  <si>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</si>
  <si>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</si>
  <si>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</si>
  <si>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</si>
  <si>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</si>
  <si>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</si>
  <si>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</si>
  <si>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</si>
  <si>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</si>
  <si>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</si>
  <si>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</si>
  <si>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</si>
  <si>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</si>
  <si>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</si>
  <si>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</si>
  <si>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</si>
  <si>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</si>
  <si>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</si>
  <si>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</si>
  <si>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</si>
  <si>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</si>
  <si>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</si>
  <si>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</si>
  <si>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</si>
  <si>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</si>
  <si>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</si>
  <si>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</si>
  <si>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</si>
  <si>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</si>
  <si>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</si>
  <si>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</si>
  <si>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</si>
  <si>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</si>
  <si>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</si>
  <si>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</si>
  <si>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</si>
  <si>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</si>
  <si>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</si>
  <si>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</si>
  <si>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</si>
  <si>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</si>
  <si>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</si>
  <si>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</si>
  <si>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</si>
  <si>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</si>
  <si>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</si>
  <si>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</si>
  <si>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</si>
  <si>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</si>
  <si>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</si>
  <si>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</si>
  <si>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</si>
  <si>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</si>
  <si>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</si>
  <si>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</si>
  <si>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</si>
  <si>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</si>
  <si>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</si>
  <si>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</si>
  <si>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</si>
  <si>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</si>
  <si>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</si>
  <si>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</si>
  <si>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</si>
  <si>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</si>
  <si>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</si>
  <si>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</si>
  <si>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</si>
  <si>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</si>
  <si>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</si>
  <si>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</si>
  <si>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</si>
  <si>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</si>
  <si>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</si>
  <si>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</si>
  <si>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</si>
  <si>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</si>
  <si>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</si>
  <si>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</si>
  <si>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</si>
  <si>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</si>
  <si>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</si>
  <si>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</si>
  <si>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</si>
  <si>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</si>
  <si>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</si>
  <si>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</si>
  <si>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</si>
  <si>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</si>
  <si>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</si>
  <si>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</si>
  <si>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</si>
  <si>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</si>
  <si>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</si>
  <si>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</si>
  <si>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</si>
  <si>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</si>
  <si>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</si>
  <si>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</si>
  <si>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</si>
  <si>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</si>
  <si>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</si>
  <si>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</si>
  <si>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</si>
  <si>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</si>
  <si>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</si>
  <si>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</si>
  <si>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</si>
  <si>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</si>
  <si>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</si>
  <si>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</si>
  <si>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</si>
  <si>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</si>
  <si>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</si>
  <si>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</si>
  <si>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</si>
  <si>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</si>
  <si>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</si>
  <si>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</si>
  <si>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</si>
  <si>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</si>
  <si>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</si>
  <si>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</si>
  <si>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</si>
  <si>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</si>
  <si>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</si>
  <si>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</si>
  <si>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</si>
  <si>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</si>
  <si>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</si>
  <si>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</si>
  <si>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</si>
  <si>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</si>
  <si>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</si>
  <si>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</si>
  <si>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</si>
  <si>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</si>
  <si>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</si>
  <si>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</si>
  <si>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</si>
  <si>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</si>
  <si>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</si>
  <si>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</si>
  <si>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</si>
  <si>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</si>
  <si>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</si>
  <si>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</si>
  <si>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</si>
  <si>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</si>
  <si>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</si>
  <si>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</si>
  <si>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</si>
  <si>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</si>
  <si>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</si>
  <si>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</si>
  <si>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</si>
  <si>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</si>
  <si>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</si>
  <si>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</si>
  <si>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</si>
  <si>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</si>
  <si>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</si>
  <si>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</si>
  <si>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</si>
  <si>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</si>
  <si>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</si>
  <si>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</si>
  <si>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</si>
  <si>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</si>
  <si>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</si>
  <si>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</si>
  <si>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</si>
  <si>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</si>
  <si>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</si>
  <si>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</si>
  <si>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</si>
  <si>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</si>
  <si>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</si>
  <si>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</si>
  <si>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</si>
  <si>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</si>
  <si>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</si>
  <si>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</si>
  <si>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</si>
  <si>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</si>
  <si>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</si>
  <si>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</si>
  <si>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</si>
  <si>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</si>
  <si>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</si>
  <si>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</si>
  <si>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</si>
  <si>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</si>
  <si>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</si>
  <si>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</si>
  <si>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</si>
  <si>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</si>
  <si>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</si>
  <si>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</si>
  <si>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</si>
  <si>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</si>
  <si>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</si>
  <si>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</si>
  <si>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</si>
  <si>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</si>
  <si>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</si>
  <si>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</si>
  <si>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</si>
  <si>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</si>
  <si>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</si>
  <si>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</si>
  <si>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</si>
  <si>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</si>
  <si>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</si>
  <si>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</si>
  <si>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</si>
  <si>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</si>
  <si>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</si>
  <si>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</si>
  <si>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</si>
  <si>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</si>
  <si>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</si>
  <si>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</si>
  <si>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</si>
  <si>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</si>
  <si>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</si>
  <si>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</si>
  <si>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</si>
  <si>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</si>
  <si>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</si>
  <si>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</si>
  <si>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</si>
  <si>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</si>
  <si>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</si>
  <si>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</si>
  <si>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</si>
  <si>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</si>
  <si>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</si>
  <si>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</si>
  <si>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</si>
  <si>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</si>
  <si>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</si>
  <si>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</si>
  <si>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</si>
  <si>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</si>
  <si>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</si>
  <si>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</si>
  <si>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</si>
  <si>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</si>
  <si>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</si>
  <si>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</si>
  <si>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</si>
  <si>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</si>
  <si>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</si>
  <si>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</si>
  <si>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</si>
  <si>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</si>
  <si>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</si>
  <si>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</si>
  <si>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</si>
  <si>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</si>
  <si>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</si>
  <si>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</si>
  <si>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</si>
  <si>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</si>
  <si>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</si>
  <si>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</si>
  <si>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</si>
  <si>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</si>
  <si>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</si>
  <si>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</si>
  <si>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</si>
  <si>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</si>
  <si>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</si>
  <si>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</si>
  <si>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</si>
  <si>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</si>
  <si>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</si>
  <si>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</si>
  <si>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</si>
  <si>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</si>
  <si>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</si>
  <si>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</si>
  <si>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</si>
  <si>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</si>
  <si>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</si>
  <si>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</si>
  <si>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</si>
  <si>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</si>
  <si>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</si>
  <si>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</si>
  <si>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</si>
  <si>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</si>
  <si>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</si>
  <si>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</si>
  <si>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</si>
  <si>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</si>
  <si>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</si>
  <si>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</si>
  <si>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</si>
  <si>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</si>
  <si>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</si>
  <si>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</si>
  <si>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</si>
  <si>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</si>
  <si>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</si>
  <si>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</si>
  <si>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</si>
  <si>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</si>
  <si>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</si>
  <si>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</si>
  <si>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</si>
  <si>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</si>
  <si>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</si>
  <si>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</si>
  <si>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</si>
  <si>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</si>
  <si>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</si>
  <si>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</si>
  <si>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</si>
  <si>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</si>
  <si>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</si>
  <si>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</si>
  <si>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</si>
  <si>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</si>
  <si>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</si>
  <si>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</si>
  <si>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</si>
  <si>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</si>
  <si>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</si>
  <si>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</si>
  <si>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</si>
  <si>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</si>
  <si>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</si>
  <si>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</si>
  <si>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</si>
  <si>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</si>
  <si>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</si>
  <si>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</si>
  <si>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</si>
  <si>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</si>
  <si>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</si>
  <si>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</si>
  <si>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</si>
  <si>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</si>
  <si>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</si>
  <si>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</si>
  <si>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</si>
  <si>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</si>
  <si>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</si>
  <si>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</si>
  <si>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</si>
  <si>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</si>
  <si>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</si>
  <si>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</si>
  <si>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</si>
  <si>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</si>
  <si>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</si>
  <si>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</si>
  <si>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</si>
  <si>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</si>
  <si>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</si>
  <si>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</si>
  <si>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</si>
  <si>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</si>
  <si>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</si>
  <si>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</si>
  <si>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</si>
  <si>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</si>
  <si>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</si>
  <si>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</si>
  <si>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</si>
  <si>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</si>
  <si>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</si>
  <si>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</si>
  <si>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</si>
  <si>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</si>
  <si>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</si>
  <si>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</si>
  <si>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</si>
  <si>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</si>
  <si>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</si>
  <si>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</si>
  <si>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</si>
  <si>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</si>
  <si>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</si>
  <si>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</si>
  <si>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</si>
  <si>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</si>
  <si>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</si>
  <si>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</si>
  <si>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</si>
  <si>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</si>
  <si>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</si>
  <si>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</si>
  <si>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</si>
  <si>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</si>
  <si>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</si>
  <si>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</si>
  <si>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</si>
  <si>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</si>
  <si>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</si>
  <si>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</si>
  <si>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</si>
  <si>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</si>
  <si>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</si>
  <si>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</si>
  <si>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</si>
  <si>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</si>
  <si>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</si>
  <si>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</si>
  <si>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</si>
  <si>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</si>
  <si>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</si>
  <si>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</si>
  <si>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</si>
  <si>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</si>
  <si>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</si>
  <si>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</si>
  <si>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</si>
  <si>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</si>
  <si>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</si>
  <si>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</si>
  <si>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</si>
  <si>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</si>
  <si>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</si>
  <si>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</si>
  <si>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</si>
  <si>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</si>
  <si>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</si>
  <si>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</si>
  <si>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</si>
  <si>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</si>
  <si>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</si>
  <si>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</si>
  <si>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</si>
  <si>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</si>
  <si>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</si>
  <si>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</si>
  <si>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</si>
  <si>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</si>
  <si>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</si>
  <si>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</si>
  <si>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</si>
  <si>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</si>
  <si>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</si>
  <si>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</si>
  <si>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</si>
  <si>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</si>
  <si>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</si>
  <si>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</si>
  <si>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</si>
  <si>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</si>
  <si>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</si>
  <si>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</si>
  <si>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</si>
  <si>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</si>
  <si>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</si>
  <si>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</si>
  <si>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</si>
  <si>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</si>
  <si>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</si>
  <si>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</si>
  <si>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</si>
  <si>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</si>
  <si>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</si>
  <si>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</si>
  <si>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</si>
  <si>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</si>
  <si>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</si>
  <si>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</si>
  <si>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</si>
  <si>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</si>
  <si>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</si>
  <si>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</si>
  <si>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</si>
  <si>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</si>
  <si>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</si>
  <si>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</si>
  <si>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</si>
  <si>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</si>
  <si>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</si>
  <si>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</si>
  <si>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</si>
  <si>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</si>
  <si>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</si>
  <si>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</si>
  <si>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</si>
  <si>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</si>
  <si>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</si>
  <si>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</si>
  <si>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</si>
  <si>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</si>
  <si>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</si>
  <si>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</si>
  <si>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</si>
  <si>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</si>
  <si>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</si>
  <si>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</si>
  <si>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</si>
  <si>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</si>
  <si>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</si>
  <si>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</si>
  <si>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</si>
  <si>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</si>
  <si>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</si>
  <si>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</si>
  <si>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</si>
  <si>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</si>
  <si>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</si>
  <si>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</si>
  <si>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</si>
  <si>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</si>
  <si>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</si>
  <si>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</si>
  <si>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</si>
  <si>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</si>
  <si>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</si>
  <si>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</si>
  <si>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</si>
  <si>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</si>
  <si>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</si>
  <si>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</si>
  <si>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</si>
  <si>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</si>
  <si>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</si>
  <si>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</si>
  <si>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</si>
  <si>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</si>
  <si>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</si>
  <si>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</si>
  <si>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</si>
  <si>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</si>
  <si>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</si>
  <si>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</si>
  <si>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</si>
  <si>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</si>
  <si>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</si>
  <si>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</si>
  <si>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</si>
  <si>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</si>
  <si>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</si>
  <si>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</si>
  <si>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</si>
  <si>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</si>
  <si>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</si>
  <si>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</si>
  <si>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</si>
  <si>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</si>
  <si>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</si>
  <si>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</si>
  <si>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</si>
  <si>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</si>
  <si>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</si>
  <si>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</si>
  <si>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</si>
  <si>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</si>
  <si>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</si>
  <si>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</si>
  <si>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</si>
  <si>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</si>
  <si>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</si>
  <si>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</si>
  <si>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</si>
  <si>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</si>
  <si>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</si>
  <si>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</si>
  <si>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</si>
  <si>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</si>
  <si>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</si>
  <si>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</si>
  <si>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</si>
  <si>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</si>
  <si>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</si>
  <si>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</si>
  <si>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</si>
  <si>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</si>
  <si>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</si>
  <si>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</si>
  <si>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</si>
  <si>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</si>
  <si>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</si>
  <si>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</si>
  <si>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</si>
  <si>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</si>
  <si>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</si>
  <si>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</si>
  <si>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</si>
  <si>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</si>
  <si>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</si>
  <si>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</si>
  <si>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</si>
  <si>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</si>
  <si>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</si>
  <si>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</si>
  <si>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</si>
  <si>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</si>
  <si>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</si>
  <si>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</si>
  <si>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</si>
  <si>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</si>
  <si>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</si>
  <si>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</si>
  <si>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</si>
  <si>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</si>
  <si>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</si>
  <si>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</si>
  <si>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</si>
  <si>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</si>
  <si>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</si>
  <si>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</si>
  <si>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</si>
  <si>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</si>
  <si>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</si>
  <si>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</si>
  <si>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</si>
  <si>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</si>
  <si>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</si>
  <si>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</si>
  <si>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</si>
  <si>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</si>
  <si>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</si>
  <si>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</si>
  <si>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</si>
  <si>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</si>
  <si>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</si>
  <si>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</si>
  <si>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</si>
  <si>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</si>
  <si>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</si>
  <si>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</si>
  <si>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</si>
  <si>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</si>
  <si>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</si>
  <si>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</si>
  <si>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</si>
  <si>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</si>
  <si>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</si>
  <si>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</si>
  <si>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</si>
  <si>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</si>
  <si>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</si>
  <si>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</si>
  <si>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</si>
  <si>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</si>
  <si>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</si>
  <si>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</si>
  <si>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</si>
  <si>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</si>
  <si>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</si>
  <si>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</si>
  <si>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</si>
  <si>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</si>
  <si>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</si>
  <si>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</si>
  <si>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</si>
  <si>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</si>
  <si>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</si>
  <si>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</si>
  <si>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</si>
  <si>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</si>
  <si>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</si>
  <si>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</si>
  <si>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</si>
  <si>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</si>
  <si>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</si>
  <si>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</si>
  <si>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</si>
  <si>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</si>
  <si>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</si>
  <si>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</si>
  <si>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</si>
  <si>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</si>
  <si>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</si>
  <si>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</si>
  <si>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</si>
  <si>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</si>
  <si>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</si>
  <si>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</si>
  <si>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</si>
  <si>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</si>
  <si>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</si>
  <si>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</si>
  <si>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</si>
  <si>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</si>
  <si>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</si>
  <si>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</si>
  <si>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</si>
  <si>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</si>
  <si>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</si>
  <si>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</si>
  <si>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</si>
  <si>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</si>
  <si>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</si>
  <si>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</si>
  <si>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</si>
  <si>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</si>
  <si>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</si>
  <si>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</si>
  <si>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</si>
  <si>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</si>
  <si>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</si>
  <si>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</si>
  <si>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</si>
  <si>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</si>
  <si>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</si>
  <si>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</si>
  <si>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</si>
  <si>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</si>
  <si>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</si>
  <si>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</si>
  <si>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</si>
  <si>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</si>
  <si>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</si>
  <si>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</si>
  <si>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</si>
  <si>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</si>
  <si>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</si>
  <si>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</si>
  <si>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</si>
  <si>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</si>
  <si>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</si>
  <si>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</si>
  <si>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</si>
  <si>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</si>
  <si>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</si>
  <si>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</si>
  <si>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</si>
  <si>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</si>
  <si>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</si>
  <si>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</si>
  <si>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</si>
  <si>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</si>
  <si>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</si>
  <si>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</si>
  <si>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</si>
  <si>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</si>
  <si>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</si>
  <si>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</si>
  <si>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</si>
  <si>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</si>
  <si>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</si>
  <si>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</si>
  <si>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</si>
  <si>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</si>
  <si>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</si>
  <si>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</si>
  <si>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</si>
  <si>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</si>
  <si>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</si>
  <si>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</si>
  <si>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</si>
  <si>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</si>
  <si>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</si>
  <si>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</si>
  <si>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</si>
  <si>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</si>
  <si>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</si>
  <si>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</si>
  <si>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</si>
  <si>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</si>
  <si>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</si>
  <si>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</si>
  <si>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</si>
  <si>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</si>
  <si>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</si>
  <si>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</si>
  <si>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</si>
  <si>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</si>
  <si>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</si>
  <si>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</si>
  <si>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</si>
  <si>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</si>
  <si>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</si>
  <si>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</si>
  <si>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</si>
  <si>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</si>
  <si>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</si>
  <si>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</si>
  <si>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</si>
  <si>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</si>
  <si>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</si>
  <si>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</si>
  <si>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</si>
  <si>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</si>
  <si>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</si>
  <si>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</si>
  <si>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</si>
  <si>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</si>
  <si>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</si>
  <si>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</si>
  <si>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</si>
  <si>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</si>
  <si>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</si>
  <si>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</si>
  <si>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</si>
  <si>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</si>
  <si>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</si>
  <si>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</si>
  <si>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</si>
  <si>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</si>
  <si>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</si>
  <si>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</si>
  <si>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</si>
  <si>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</si>
  <si>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</si>
  <si>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</si>
  <si>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</si>
  <si>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</si>
  <si>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</si>
  <si>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</si>
  <si>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</si>
  <si>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</si>
  <si>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</si>
  <si>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</si>
  <si>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</si>
  <si>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</si>
  <si>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</si>
  <si>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</si>
  <si>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</si>
  <si>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</si>
  <si>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</si>
  <si>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</si>
  <si>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</si>
  <si>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</si>
  <si>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</si>
  <si>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</si>
  <si>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</si>
  <si>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</si>
  <si>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</si>
  <si>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</si>
  <si>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</si>
  <si>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</si>
  <si>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</si>
  <si>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</si>
  <si>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</si>
  <si>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</si>
  <si>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</si>
  <si>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</si>
  <si>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</si>
  <si>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</si>
  <si>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</si>
  <si>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</si>
  <si>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</si>
  <si>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</si>
  <si>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</si>
  <si>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</si>
  <si>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</si>
  <si>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</si>
  <si>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</si>
  <si>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</si>
  <si>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</si>
  <si>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</si>
  <si>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</si>
  <si>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</si>
  <si>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</si>
  <si>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</si>
  <si>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</si>
  <si>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</si>
  <si>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</si>
  <si>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</si>
  <si>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</si>
  <si>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</si>
  <si>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</si>
  <si>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</si>
  <si>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</si>
  <si>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</si>
  <si>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</si>
  <si>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</si>
  <si>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</si>
  <si>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</si>
  <si>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</si>
  <si>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</si>
  <si>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</si>
  <si>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</si>
  <si>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</si>
  <si>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</si>
  <si>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</si>
  <si>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</si>
  <si>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</si>
  <si>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</si>
  <si>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</si>
  <si>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</si>
  <si>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</si>
  <si>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</si>
  <si>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</si>
  <si>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</si>
  <si>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</si>
  <si>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</si>
  <si>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</si>
  <si>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</si>
  <si>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</si>
  <si>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</si>
  <si>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</si>
  <si>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</si>
  <si>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</si>
  <si>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</si>
  <si>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</si>
  <si>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</si>
  <si>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</si>
  <si>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</si>
  <si>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</si>
  <si>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</si>
  <si>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</si>
  <si>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</si>
  <si>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</si>
  <si>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</si>
  <si>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</si>
  <si>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</si>
  <si>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</si>
  <si>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</si>
  <si>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</si>
  <si>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</si>
  <si>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</si>
  <si>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</si>
  <si>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</si>
  <si>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</si>
  <si>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</si>
  <si>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</si>
  <si>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</si>
  <si>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</si>
  <si>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</si>
  <si>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</si>
  <si>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</si>
  <si>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</si>
  <si>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</si>
  <si>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</si>
  <si>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</si>
  <si>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</si>
  <si>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</si>
  <si>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</si>
  <si>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</si>
  <si>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</si>
  <si>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</si>
  <si>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</si>
  <si>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</si>
  <si>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</si>
  <si>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</si>
  <si>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</si>
  <si>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</si>
  <si>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</si>
  <si>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</si>
  <si>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</si>
  <si>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</si>
  <si>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</si>
  <si>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</si>
  <si>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</si>
  <si>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</si>
  <si>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</si>
  <si>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</si>
  <si>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</si>
  <si>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</si>
  <si>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</si>
  <si>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</si>
  <si>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</si>
  <si>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</si>
  <si>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</si>
  <si>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</si>
  <si>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</si>
  <si>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</si>
  <si>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</si>
  <si>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</si>
  <si>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</si>
  <si>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</si>
  <si>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</si>
  <si>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</si>
  <si>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</si>
  <si>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</si>
  <si>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</si>
  <si>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</si>
  <si>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</si>
  <si>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</si>
  <si>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</si>
  <si>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</si>
  <si>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</si>
  <si>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</si>
  <si>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</si>
  <si>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</si>
  <si>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</si>
  <si>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</si>
  <si>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</si>
  <si>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</si>
  <si>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</si>
  <si>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</si>
  <si>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</si>
  <si>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</si>
  <si>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</si>
  <si>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</si>
  <si>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</si>
  <si>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</si>
  <si>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</si>
  <si>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</si>
  <si>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</si>
  <si>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</si>
  <si>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</si>
  <si>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</si>
  <si>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</si>
  <si>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</si>
  <si>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</si>
  <si>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</si>
  <si>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</si>
  <si>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</si>
  <si>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</si>
  <si>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</si>
  <si>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</si>
  <si>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</si>
  <si>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</si>
  <si>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</si>
  <si>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</si>
  <si>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</si>
  <si>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</si>
  <si>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</si>
  <si>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</si>
  <si>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</si>
  <si>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</si>
  <si>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</si>
  <si>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</si>
  <si>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</si>
  <si>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</si>
  <si>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</si>
  <si>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</si>
  <si>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</si>
  <si>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</si>
  <si>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</si>
  <si>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</si>
  <si>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</si>
  <si>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</si>
  <si>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</si>
  <si>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</si>
  <si>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</si>
  <si>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</si>
  <si>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</si>
  <si>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</si>
  <si>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</si>
  <si>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</si>
  <si>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</si>
  <si>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</si>
  <si>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</si>
  <si>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</si>
  <si>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</si>
  <si>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</si>
  <si>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</si>
  <si>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</si>
  <si>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</si>
  <si>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</si>
  <si>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</si>
  <si>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</si>
  <si>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</si>
  <si>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</si>
  <si>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</si>
  <si>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</si>
  <si>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</si>
  <si>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</si>
  <si>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</si>
  <si>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</si>
  <si>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</si>
  <si>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</si>
  <si>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</si>
  <si>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</si>
  <si>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</si>
  <si>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</si>
  <si>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</si>
  <si>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</si>
  <si>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</si>
  <si>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</si>
  <si>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</si>
  <si>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</si>
  <si>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</si>
  <si>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</si>
  <si>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</si>
  <si>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</si>
  <si>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</si>
  <si>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</si>
  <si>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</si>
  <si>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</si>
  <si>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</si>
  <si>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</si>
  <si>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</si>
  <si>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</si>
  <si>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</si>
  <si>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</si>
  <si>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</si>
  <si>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</si>
  <si>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</si>
  <si>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</si>
  <si>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</si>
  <si>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</si>
  <si>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</si>
  <si>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</si>
  <si>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</si>
  <si>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</si>
  <si>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</si>
  <si>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</si>
  <si>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</si>
  <si>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</si>
  <si>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</si>
  <si>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</si>
  <si>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</si>
  <si>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</si>
  <si>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</si>
  <si>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</si>
  <si>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</si>
  <si>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</si>
  <si>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</si>
  <si>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</si>
  <si>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</si>
  <si>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</si>
  <si>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</si>
  <si>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</si>
  <si>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</si>
  <si>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</si>
  <si>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</si>
  <si>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</si>
  <si>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</si>
  <si>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</si>
  <si>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</si>
  <si>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</si>
  <si>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</si>
  <si>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</si>
  <si>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</si>
  <si>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</si>
  <si>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</si>
  <si>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</si>
  <si>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</si>
  <si>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</si>
  <si>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</si>
  <si>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</si>
  <si>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</si>
  <si>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</si>
  <si>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</si>
  <si>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</si>
  <si>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</si>
  <si>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</si>
  <si>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</si>
  <si>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</si>
  <si>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</si>
  <si>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</si>
  <si>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</si>
  <si>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</si>
  <si>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</si>
  <si>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</si>
  <si>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</si>
  <si>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</si>
  <si>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</si>
  <si>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</si>
  <si>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</si>
  <si>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</si>
  <si>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</si>
  <si>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</si>
  <si>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</si>
  <si>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</si>
  <si>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</si>
  <si>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</si>
  <si>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</si>
  <si>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</si>
  <si>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</si>
  <si>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</si>
  <si>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</si>
  <si>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</si>
  <si>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</si>
  <si>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</si>
  <si>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</si>
  <si>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</si>
  <si>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</si>
  <si>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</si>
  <si>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</si>
  <si>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</si>
  <si>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</si>
  <si>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</si>
  <si>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</si>
  <si>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</si>
  <si>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</si>
  <si>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</si>
  <si>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</si>
  <si>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</si>
  <si>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</si>
  <si>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</si>
  <si>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</si>
  <si>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</si>
  <si>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</si>
  <si>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</si>
  <si>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</si>
  <si>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</si>
  <si>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</si>
  <si>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</si>
  <si>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</si>
  <si>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</si>
  <si>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</si>
  <si>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</si>
  <si>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</si>
  <si>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</si>
  <si>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</si>
  <si>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</si>
  <si>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</si>
  <si>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</si>
  <si>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</si>
  <si>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</si>
  <si>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</si>
  <si>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</si>
  <si>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</si>
  <si>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</si>
  <si>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</si>
  <si>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</si>
  <si>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</si>
  <si>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</si>
  <si>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</si>
  <si>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</si>
  <si>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</si>
  <si>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</si>
  <si>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</si>
  <si>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</si>
  <si>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</si>
  <si>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</si>
  <si>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</si>
  <si>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</si>
  <si>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</si>
  <si>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</si>
  <si>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</si>
  <si>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</si>
  <si>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</si>
  <si>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</si>
  <si>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</si>
  <si>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</si>
  <si>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</si>
  <si>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</si>
  <si>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</si>
  <si>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</si>
  <si>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</si>
  <si>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</si>
  <si>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</si>
  <si>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</si>
  <si>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</si>
  <si>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</si>
  <si>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</si>
  <si>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</si>
  <si>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</si>
  <si>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</si>
  <si>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</si>
  <si>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</si>
  <si>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</si>
  <si>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</si>
  <si>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</si>
  <si>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</si>
  <si>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</si>
  <si>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</si>
  <si>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</si>
  <si>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</si>
  <si>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</si>
  <si>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</si>
  <si>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</si>
  <si>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</si>
  <si>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</si>
  <si>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</si>
  <si>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</si>
  <si>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</si>
  <si>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</si>
  <si>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</si>
  <si>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</si>
  <si>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</si>
  <si>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</si>
  <si>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</si>
  <si>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</si>
  <si>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</si>
  <si>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</si>
  <si>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</si>
  <si>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</si>
  <si>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</si>
  <si>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</si>
  <si>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</si>
  <si>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</si>
  <si>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</si>
  <si>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</si>
  <si>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</si>
  <si>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</si>
  <si>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</si>
  <si>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</si>
  <si>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</si>
  <si>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</si>
  <si>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</si>
  <si>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</si>
  <si>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</si>
  <si>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</si>
  <si>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</si>
  <si>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</si>
  <si>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</si>
  <si>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</si>
  <si>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</si>
  <si>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</si>
  <si>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</si>
  <si>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</si>
  <si>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</si>
  <si>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</si>
  <si>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</si>
  <si>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</si>
  <si>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</si>
  <si>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</si>
  <si>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</si>
  <si>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</si>
  <si>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</si>
  <si>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</si>
  <si>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</si>
  <si>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</si>
  <si>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</si>
  <si>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</si>
  <si>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</si>
  <si>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</si>
  <si>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</si>
  <si>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</si>
  <si>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</si>
  <si>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</si>
  <si>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</si>
  <si>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</si>
  <si>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</si>
  <si>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</si>
  <si>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</si>
  <si>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</si>
  <si>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</si>
  <si>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</si>
  <si>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</si>
  <si>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</si>
  <si>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</si>
  <si>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</si>
  <si>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</si>
  <si>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</si>
  <si>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</si>
  <si>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</si>
  <si>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</si>
  <si>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</si>
  <si>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</si>
  <si>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</si>
  <si>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</si>
  <si>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</si>
  <si>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</si>
  <si>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</si>
  <si>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</si>
  <si>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</si>
  <si>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</si>
  <si>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</si>
  <si>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</si>
  <si>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</si>
  <si>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</si>
  <si>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</si>
  <si>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</si>
  <si>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</si>
  <si>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</si>
  <si>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</si>
  <si>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</si>
  <si>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</si>
  <si>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</si>
  <si>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</si>
  <si>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</si>
  <si>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</si>
  <si>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</si>
  <si>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</si>
  <si>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</si>
  <si>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</si>
  <si>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</si>
  <si>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</si>
  <si>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</si>
  <si>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</si>
  <si>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</si>
  <si>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</si>
  <si>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</si>
  <si>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</si>
  <si>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</si>
  <si>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</si>
  <si>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</si>
  <si>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</si>
  <si>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</si>
  <si>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</si>
  <si>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</si>
  <si>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</si>
  <si>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</si>
  <si>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</si>
  <si>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</si>
  <si>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</si>
  <si>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</si>
  <si>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</si>
  <si>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</si>
  <si>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</si>
  <si>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</si>
  <si>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</si>
  <si>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</si>
  <si>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</si>
  <si>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</si>
  <si>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</si>
  <si>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</si>
  <si>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</si>
  <si>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</si>
  <si>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</si>
  <si>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</si>
  <si>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</si>
  <si>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</si>
  <si>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</si>
  <si>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</si>
  <si>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</si>
  <si>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</si>
  <si>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</si>
  <si>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</si>
  <si>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</si>
  <si>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</si>
  <si>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</si>
  <si>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</si>
  <si>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</si>
  <si>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</si>
  <si>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</si>
  <si>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</si>
  <si>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</si>
  <si>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</si>
  <si>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</si>
  <si>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</si>
  <si>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</si>
  <si>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</si>
  <si>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</si>
  <si>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</si>
  <si>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</si>
  <si>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</si>
  <si>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</si>
  <si>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</si>
  <si>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</si>
  <si>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</si>
  <si>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</si>
  <si>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</si>
  <si>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</si>
  <si>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</si>
  <si>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</si>
  <si>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</si>
  <si>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</si>
  <si>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</si>
  <si>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</si>
  <si>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</si>
  <si>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</si>
  <si>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</si>
  <si>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</si>
  <si>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</si>
  <si>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</si>
  <si>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</si>
  <si>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</si>
  <si>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</si>
  <si>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</si>
  <si>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</si>
  <si>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</si>
  <si>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</si>
  <si>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</si>
  <si>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</si>
  <si>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</si>
  <si>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</si>
  <si>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</si>
  <si>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</si>
  <si>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</si>
  <si>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</si>
  <si>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</si>
  <si>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</si>
  <si>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</si>
  <si>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</si>
  <si>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</si>
  <si>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</si>
  <si>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</si>
  <si>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</si>
  <si>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</si>
  <si>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</si>
  <si>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</si>
  <si>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</si>
  <si>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</si>
  <si>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</si>
  <si>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</si>
  <si>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</si>
  <si>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</si>
  <si>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</si>
  <si>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</si>
  <si>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</si>
  <si>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</si>
  <si>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</si>
  <si>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</si>
  <si>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</si>
  <si>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</si>
  <si>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</si>
  <si>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</si>
  <si>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</si>
  <si>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</si>
  <si>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</si>
  <si>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</si>
  <si>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</si>
  <si>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</si>
  <si>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</si>
  <si>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</si>
  <si>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</si>
  <si>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</si>
  <si>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</si>
  <si>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</si>
  <si>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</si>
  <si>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</si>
  <si>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</si>
  <si>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</si>
  <si>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</si>
  <si>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</si>
  <si>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</si>
  <si>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</si>
  <si>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</si>
  <si>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</si>
  <si>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</si>
  <si>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</si>
  <si>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</si>
  <si>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</si>
  <si>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</si>
  <si>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</si>
  <si>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</si>
  <si>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</si>
  <si>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</si>
  <si>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</si>
  <si>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</si>
  <si>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</si>
  <si>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</si>
  <si>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</si>
  <si>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</si>
  <si>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</si>
  <si>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</si>
  <si>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</si>
  <si>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</si>
  <si>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</si>
  <si>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</si>
  <si>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</si>
  <si>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</si>
  <si>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</si>
  <si>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</si>
  <si>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</si>
  <si>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</si>
  <si>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</si>
  <si>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</si>
  <si>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</si>
  <si>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</si>
  <si>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</si>
  <si>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</si>
  <si>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</si>
  <si>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</si>
  <si>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</si>
  <si>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</si>
  <si>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</si>
  <si>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</si>
  <si>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</si>
  <si>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</si>
  <si>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</si>
  <si>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</si>
  <si>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</si>
  <si>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</si>
  <si>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</si>
  <si>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</si>
  <si>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</si>
  <si>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</si>
  <si>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</si>
  <si>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</si>
  <si>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</si>
  <si>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</si>
  <si>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</si>
  <si>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</si>
  <si>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</si>
  <si>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</si>
  <si>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</si>
  <si>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</si>
  <si>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</si>
  <si>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</si>
  <si>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</si>
  <si>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</si>
  <si>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</si>
  <si>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</si>
  <si>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</si>
  <si>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</si>
  <si>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</si>
  <si>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</si>
  <si>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</si>
  <si>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</si>
  <si>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</si>
  <si>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</si>
  <si>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</si>
  <si>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</si>
  <si>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</si>
  <si>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</si>
  <si>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</si>
  <si>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</si>
  <si>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</si>
  <si>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</si>
  <si>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</si>
  <si>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</si>
  <si>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</si>
  <si>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</si>
  <si>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</si>
  <si>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</si>
  <si>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</si>
  <si>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</si>
  <si>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</si>
  <si>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</si>
  <si>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</si>
  <si>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</si>
  <si>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</si>
  <si>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</si>
  <si>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</si>
  <si>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</si>
  <si>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</si>
  <si>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</si>
  <si>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</si>
  <si>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</si>
  <si>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</si>
  <si>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</si>
  <si>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</si>
  <si>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</si>
  <si>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</si>
  <si>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</si>
  <si>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</si>
  <si>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</si>
  <si>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</si>
  <si>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</si>
  <si>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</si>
  <si>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</si>
  <si>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</si>
  <si>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</si>
  <si>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</si>
  <si>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</si>
  <si>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</si>
  <si>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</si>
  <si>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</si>
  <si>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</si>
  <si>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</si>
  <si>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</si>
  <si>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</si>
  <si>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</si>
  <si>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</si>
  <si>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</si>
  <si>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</si>
  <si>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</si>
  <si>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</si>
  <si>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</si>
  <si>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</si>
  <si>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</si>
  <si>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</si>
  <si>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</si>
  <si>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</si>
  <si>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</si>
  <si>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</si>
  <si>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</si>
  <si>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</si>
  <si>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</si>
  <si>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</si>
  <si>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</si>
  <si>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</si>
  <si>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</si>
  <si>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</si>
  <si>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</si>
  <si>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</si>
  <si>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</si>
  <si>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</si>
  <si>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</si>
  <si>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</si>
  <si>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</si>
  <si>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</si>
  <si>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</si>
  <si>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</si>
  <si>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</si>
  <si>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</si>
  <si>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</si>
  <si>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</si>
  <si>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</si>
  <si>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</si>
  <si>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</si>
  <si>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</si>
  <si>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</si>
  <si>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</si>
  <si>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</si>
  <si>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</si>
  <si>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</si>
  <si>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</si>
  <si>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</si>
  <si>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</si>
  <si>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</si>
  <si>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</si>
  <si>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</si>
  <si>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</si>
  <si>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</si>
  <si>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</si>
  <si>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</si>
  <si>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</si>
  <si>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</si>
  <si>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</si>
  <si>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</si>
  <si>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</si>
  <si>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</si>
  <si>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</si>
  <si>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</si>
  <si>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</si>
  <si>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</si>
  <si>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</si>
  <si>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</si>
  <si>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</si>
  <si>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</si>
  <si>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</si>
  <si>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</si>
  <si>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</si>
  <si>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</si>
  <si>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</si>
  <si>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</si>
  <si>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</si>
  <si>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</si>
  <si>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</si>
  <si>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</si>
  <si>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</si>
  <si>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</si>
  <si>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</si>
  <si>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</si>
  <si>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</si>
  <si>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</si>
  <si>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</si>
  <si>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</si>
  <si>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</si>
  <si>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</si>
  <si>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</si>
  <si>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</si>
  <si>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</si>
  <si>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</si>
  <si>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</si>
  <si>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</si>
  <si>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</si>
  <si>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</si>
  <si>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</si>
  <si>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</si>
  <si>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</si>
  <si>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</si>
  <si>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</si>
  <si>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</si>
  <si>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</si>
  <si>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</si>
  <si>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</si>
  <si>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</si>
  <si>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</si>
  <si>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</si>
  <si>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</si>
  <si>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</si>
  <si>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</si>
  <si>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</si>
  <si>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</si>
  <si>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</si>
  <si>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</si>
  <si>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</si>
  <si>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</si>
  <si>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</si>
  <si>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</si>
  <si>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</si>
  <si>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</si>
  <si>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</si>
  <si>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</si>
  <si>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</si>
  <si>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</si>
  <si>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</si>
  <si>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</si>
  <si>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</si>
  <si>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</si>
  <si>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</si>
  <si>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</si>
  <si>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</si>
  <si>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</si>
  <si>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</si>
  <si>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</si>
  <si>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</si>
  <si>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</si>
  <si>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</si>
  <si>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</si>
  <si>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</si>
  <si>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</si>
  <si>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</si>
  <si>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</si>
  <si>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</si>
  <si>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</si>
  <si>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</si>
  <si>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</si>
  <si>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</si>
  <si>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</si>
  <si>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</si>
  <si>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</si>
  <si>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</si>
  <si>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</si>
  <si>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</si>
  <si>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</si>
  <si>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</si>
  <si>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</si>
  <si>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</si>
  <si>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</si>
  <si>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</si>
  <si>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</si>
  <si>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</si>
  <si>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</si>
  <si>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</si>
  <si>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</si>
  <si>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</si>
  <si>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</si>
  <si>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</si>
  <si>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</si>
  <si>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</si>
  <si>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</si>
  <si>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</si>
  <si>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</si>
  <si>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</si>
  <si>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</si>
  <si>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</si>
  <si>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</si>
  <si>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</si>
  <si>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</si>
  <si>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</si>
  <si>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</si>
  <si>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</si>
  <si>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</si>
  <si>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</si>
  <si>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</si>
  <si>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</si>
  <si>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</si>
  <si>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</si>
  <si>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</si>
  <si>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</si>
  <si>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</si>
  <si>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</si>
  <si>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</si>
  <si>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</si>
  <si>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</si>
  <si>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</si>
  <si>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</si>
  <si>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</si>
  <si>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</si>
  <si>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</si>
  <si>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</si>
  <si>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</si>
  <si>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</si>
  <si>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</si>
  <si>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</si>
  <si>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</si>
  <si>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</si>
  <si>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</si>
  <si>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</si>
  <si>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</si>
  <si>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</si>
  <si>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</si>
  <si>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</si>
  <si>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</si>
  <si>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</si>
  <si>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</si>
  <si>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</si>
  <si>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</si>
  <si>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</si>
  <si>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</si>
  <si>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</si>
  <si>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</si>
  <si>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</si>
  <si>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</si>
  <si>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</si>
  <si>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</si>
  <si>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</si>
  <si>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</si>
  <si>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</si>
  <si>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</si>
  <si>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</si>
  <si>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</si>
  <si>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</si>
  <si>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</si>
  <si>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</si>
  <si>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</si>
  <si>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</si>
  <si>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</si>
  <si>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</si>
  <si>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</si>
  <si>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</si>
  <si>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</si>
  <si>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</si>
  <si>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</si>
  <si>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</si>
  <si>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</si>
  <si>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</si>
  <si>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</si>
  <si>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</si>
  <si>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</si>
  <si>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</si>
  <si>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</si>
  <si>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</si>
  <si>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</si>
  <si>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</si>
  <si>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</si>
  <si>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</si>
  <si>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</si>
  <si>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</si>
  <si>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</si>
  <si>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</si>
  <si>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</si>
  <si>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</si>
  <si>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</si>
  <si>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</si>
  <si>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</si>
  <si>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</si>
  <si>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</si>
  <si>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</si>
  <si>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</si>
  <si>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</si>
  <si>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</si>
  <si>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</si>
  <si>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</si>
  <si>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</si>
  <si>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</si>
  <si>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</si>
  <si>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</si>
  <si>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</si>
  <si>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</si>
  <si>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</si>
  <si>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</si>
  <si>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</si>
  <si>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</si>
  <si>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</si>
  <si>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</si>
  <si>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</si>
  <si>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</si>
  <si>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</si>
  <si>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</si>
  <si>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</si>
  <si>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</si>
  <si>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</si>
  <si>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</si>
  <si>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</si>
  <si>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</si>
  <si>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</si>
  <si>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</si>
  <si>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</si>
  <si>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</si>
  <si>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</si>
  <si>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</si>
  <si>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</si>
  <si>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</si>
  <si>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</si>
  <si>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</si>
  <si>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</si>
  <si>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</si>
  <si>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</si>
  <si>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</si>
  <si>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</si>
  <si>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</si>
  <si>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</si>
  <si>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</si>
  <si>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</si>
  <si>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</si>
  <si>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</si>
  <si>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</si>
  <si>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</si>
  <si>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</si>
  <si>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</si>
  <si>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</si>
  <si>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</si>
  <si>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</si>
  <si>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</si>
  <si>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</si>
  <si>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</si>
  <si>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</si>
  <si>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</si>
  <si>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</si>
  <si>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</si>
  <si>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</si>
  <si>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</si>
  <si>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</si>
  <si>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</si>
  <si>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</si>
  <si>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</si>
  <si>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</si>
  <si>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</si>
  <si>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</si>
  <si>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</si>
  <si>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</si>
  <si>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</si>
  <si>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</si>
  <si>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</si>
  <si>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</si>
  <si>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</si>
  <si>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</si>
  <si>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</si>
  <si>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</si>
  <si>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</si>
  <si>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</si>
  <si>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</si>
  <si>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</si>
  <si>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</si>
  <si>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</si>
  <si>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</si>
  <si>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</si>
  <si>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</si>
  <si>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</si>
  <si>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</si>
  <si>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</si>
  <si>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</si>
  <si>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</si>
  <si>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</si>
  <si>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</si>
  <si>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</si>
  <si>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</si>
  <si>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</si>
  <si>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</si>
  <si>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</si>
  <si>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</si>
  <si>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</si>
  <si>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</si>
  <si>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</si>
  <si>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</si>
  <si>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</si>
  <si>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</si>
  <si>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</si>
  <si>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</si>
  <si>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</si>
  <si>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</si>
  <si>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</si>
  <si>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</si>
  <si>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</si>
  <si>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</si>
  <si>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</si>
  <si>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</si>
  <si>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</si>
  <si>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</si>
  <si>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</si>
  <si>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</si>
  <si>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</si>
  <si>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</si>
  <si>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</si>
  <si>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</si>
  <si>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</si>
  <si>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</si>
  <si>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</si>
  <si>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</si>
  <si>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</si>
  <si>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</si>
  <si>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</si>
  <si>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</si>
  <si>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</si>
  <si>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</si>
  <si>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</si>
  <si>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</si>
  <si>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</si>
  <si>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</si>
  <si>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</si>
  <si>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</si>
  <si>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</si>
  <si>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</si>
  <si>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</si>
  <si>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</si>
  <si>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</si>
  <si>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</si>
  <si>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</si>
  <si>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</si>
  <si>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</si>
  <si>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</si>
  <si>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</si>
  <si>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</si>
  <si>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</si>
  <si>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</si>
  <si>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</si>
  <si>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</si>
  <si>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</si>
  <si>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</si>
  <si>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</si>
  <si>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</si>
  <si>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</si>
  <si>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</si>
  <si>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</si>
  <si>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</si>
  <si>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</si>
  <si>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</si>
  <si>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</si>
  <si>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</si>
  <si>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</si>
  <si>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</si>
  <si>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</si>
  <si>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</si>
  <si>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</si>
  <si>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</si>
  <si>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</si>
  <si>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</si>
  <si>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</si>
  <si>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</si>
  <si>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</si>
  <si>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</si>
  <si>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</si>
  <si>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</si>
  <si>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</si>
  <si>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</si>
  <si>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</si>
  <si>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</si>
  <si>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</si>
  <si>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</si>
  <si>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</si>
  <si>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</si>
  <si>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</si>
  <si>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</si>
  <si>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</si>
  <si>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</si>
  <si>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</si>
  <si>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</si>
  <si>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</si>
  <si>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</si>
  <si>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</si>
  <si>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</si>
  <si>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</si>
  <si>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</si>
  <si>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</si>
  <si>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</si>
  <si>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</si>
  <si>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</si>
  <si>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</si>
  <si>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</si>
  <si>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</si>
  <si>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</si>
  <si>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</si>
  <si>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</si>
  <si>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</si>
  <si>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</si>
  <si>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</si>
  <si>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</si>
  <si>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</si>
  <si>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</si>
  <si>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</si>
  <si>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</si>
  <si>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</si>
  <si>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</si>
  <si>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</si>
  <si>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</si>
  <si>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</si>
  <si>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</si>
  <si>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</si>
  <si>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</si>
  <si>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</si>
  <si>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</si>
  <si>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</si>
  <si>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</si>
  <si>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</si>
  <si>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</si>
  <si>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</si>
  <si>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</si>
  <si>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</si>
  <si>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</si>
  <si>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</si>
  <si>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</si>
  <si>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</si>
  <si>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</si>
  <si>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</si>
  <si>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</si>
  <si>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</si>
  <si>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</si>
  <si>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</si>
  <si>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</si>
  <si>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</si>
  <si>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</si>
  <si>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</si>
  <si>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</si>
  <si>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</si>
  <si>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</si>
  <si>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</si>
  <si>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</si>
  <si>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</si>
  <si>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</si>
  <si>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</si>
  <si>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</si>
  <si>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</si>
  <si>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</si>
  <si>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</si>
  <si>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</si>
  <si>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</si>
  <si>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</si>
  <si>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</si>
  <si>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</si>
  <si>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</si>
  <si>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</si>
  <si>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</si>
  <si>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</si>
  <si>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</si>
  <si>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</si>
  <si>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</si>
  <si>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</si>
  <si>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</si>
  <si>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</si>
  <si>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</si>
  <si>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</si>
  <si>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</si>
  <si>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</si>
  <si>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</si>
  <si>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</si>
  <si>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</si>
  <si>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</si>
  <si>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</si>
  <si>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</si>
  <si>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</si>
  <si>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</si>
  <si>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</si>
  <si>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</si>
  <si>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</si>
  <si>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</si>
  <si>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</si>
  <si>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</si>
  <si>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</si>
  <si>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</si>
  <si>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</si>
  <si>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</si>
  <si>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</si>
  <si>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</si>
  <si>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</si>
  <si>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</si>
  <si>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</si>
  <si>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</si>
  <si>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</si>
  <si>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</si>
  <si>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</si>
  <si>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</si>
  <si>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</si>
  <si>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</si>
  <si>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</si>
  <si>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</si>
  <si>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</si>
  <si>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</si>
  <si>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</si>
  <si>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</si>
  <si>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</si>
  <si>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</si>
  <si>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</si>
  <si>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</si>
  <si>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</si>
  <si>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</si>
  <si>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</si>
  <si>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</si>
  <si>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</si>
  <si>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</si>
  <si>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</si>
  <si>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</si>
  <si>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</si>
  <si>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</si>
  <si>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</si>
  <si>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</si>
  <si>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</si>
  <si>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</si>
  <si>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</si>
  <si>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</si>
  <si>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</si>
  <si>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</si>
  <si>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</si>
  <si>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</si>
  <si>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</si>
  <si>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</si>
  <si>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</si>
  <si>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</si>
  <si>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</si>
  <si>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</si>
  <si>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</si>
  <si>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</si>
  <si>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</si>
  <si>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</si>
  <si>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</si>
  <si>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</si>
  <si>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</si>
  <si>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</si>
  <si>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</si>
  <si>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</si>
  <si>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</si>
  <si>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</si>
  <si>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</si>
  <si>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</si>
  <si>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</si>
  <si>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</si>
  <si>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</si>
  <si>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</si>
  <si>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</si>
  <si>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</si>
  <si>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</si>
  <si>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</si>
  <si>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</si>
  <si>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</si>
  <si>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</si>
  <si>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</si>
  <si>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</si>
  <si>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</si>
  <si>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</si>
  <si>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</si>
  <si>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</si>
  <si>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</si>
  <si>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</si>
  <si>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</si>
  <si>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</si>
  <si>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</si>
  <si>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</si>
  <si>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</si>
  <si>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</si>
  <si>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</si>
  <si>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</si>
  <si>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</si>
  <si>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</si>
  <si>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</si>
  <si>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</si>
  <si>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</si>
  <si>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</si>
  <si>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</si>
  <si>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</si>
  <si>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</si>
  <si>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</si>
  <si>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</si>
  <si>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</si>
  <si>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</si>
  <si>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</si>
  <si>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</si>
  <si>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</si>
  <si>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</si>
  <si>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</si>
  <si>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</si>
  <si>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</si>
  <si>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</si>
  <si>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</si>
  <si>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</si>
  <si>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</si>
  <si>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</si>
  <si>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</si>
  <si>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</si>
  <si>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</si>
  <si>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</si>
  <si>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</si>
  <si>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</si>
  <si>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</si>
  <si>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</si>
  <si>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</si>
  <si>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</si>
  <si>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</si>
  <si>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</si>
  <si>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</si>
  <si>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</si>
  <si>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</si>
  <si>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</si>
  <si>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</si>
  <si>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</si>
  <si>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</si>
  <si>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</si>
  <si>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</si>
  <si>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</si>
  <si>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</si>
  <si>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</si>
  <si>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</si>
  <si>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</si>
  <si>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</si>
  <si>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</si>
  <si>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</si>
  <si>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</si>
  <si>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</si>
  <si>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</si>
  <si>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</si>
  <si>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</si>
  <si>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</si>
  <si>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</si>
  <si>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</si>
  <si>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</si>
  <si>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</si>
  <si>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</si>
  <si>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</si>
  <si>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</si>
  <si>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</si>
  <si>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</si>
  <si>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</si>
  <si>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</si>
  <si>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</si>
  <si>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</si>
  <si>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</si>
  <si>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</si>
  <si>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</si>
  <si>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</si>
  <si>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</si>
  <si>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</si>
  <si>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</si>
  <si>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</si>
  <si>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</si>
  <si>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</si>
  <si>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</si>
  <si>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</si>
  <si>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</si>
  <si>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</si>
  <si>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</si>
  <si>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</si>
  <si>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</si>
  <si>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</si>
  <si>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</si>
  <si>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</si>
  <si>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</si>
  <si>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</si>
  <si>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</si>
  <si>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</si>
  <si>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</si>
  <si>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</si>
  <si>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</si>
  <si>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</si>
  <si>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</si>
  <si>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</si>
  <si>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</si>
  <si>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</si>
  <si>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</si>
  <si>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</si>
  <si>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</si>
  <si>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</si>
  <si>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</si>
  <si>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</si>
  <si>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</si>
  <si>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</si>
  <si>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</si>
  <si>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</si>
  <si>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</si>
  <si>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</si>
  <si>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</si>
  <si>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</si>
  <si>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</si>
  <si>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</si>
  <si>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</si>
  <si>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</si>
  <si>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</si>
  <si>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</si>
  <si>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</si>
  <si>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</si>
  <si>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</si>
  <si>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</si>
  <si>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</si>
  <si>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</si>
  <si>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</si>
  <si>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</si>
  <si>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</si>
  <si>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</si>
  <si>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</si>
  <si>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</si>
  <si>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</si>
  <si>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</si>
  <si>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</si>
  <si>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</si>
  <si>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</si>
  <si>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</si>
  <si>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</si>
  <si>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</si>
  <si>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</si>
  <si>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</si>
  <si>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</si>
  <si>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</si>
  <si>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</si>
  <si>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</si>
  <si>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</si>
  <si>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</si>
  <si>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</si>
  <si>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</si>
  <si>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</si>
  <si>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</si>
  <si>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</si>
  <si>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</si>
  <si>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</si>
  <si>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</si>
  <si>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</si>
  <si>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</si>
  <si>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</si>
  <si>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</si>
  <si>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</si>
  <si>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</si>
  <si>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</si>
  <si>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</si>
  <si>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</si>
  <si>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</si>
  <si>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</si>
  <si>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</si>
  <si>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</si>
  <si>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</si>
  <si>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</si>
  <si>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</si>
  <si>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</si>
  <si>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</si>
  <si>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</si>
  <si>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</si>
  <si>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</si>
  <si>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</si>
  <si>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</si>
  <si>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</si>
  <si>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</si>
  <si>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</si>
  <si>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</si>
  <si>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</si>
  <si>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</si>
  <si>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</si>
  <si>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</si>
  <si>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</si>
  <si>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</si>
  <si>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</si>
  <si>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</si>
  <si>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</si>
  <si>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</si>
  <si>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</si>
  <si>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</si>
  <si>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</si>
  <si>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</si>
  <si>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</si>
  <si>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</si>
  <si>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</si>
  <si>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</si>
  <si>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</si>
  <si>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</si>
  <si>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</si>
  <si>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</si>
  <si>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</si>
  <si>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</si>
  <si>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</si>
  <si>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</si>
  <si>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</si>
  <si>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</si>
  <si>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</si>
  <si>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</si>
  <si>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</si>
  <si>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</si>
  <si>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</si>
  <si>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</si>
  <si>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</si>
  <si>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</si>
  <si>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</si>
  <si>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</si>
  <si>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</si>
  <si>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</si>
  <si>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</si>
  <si>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</si>
  <si>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</si>
  <si>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</si>
  <si>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</si>
  <si>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</si>
  <si>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</si>
  <si>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</si>
  <si>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</si>
  <si>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</si>
  <si>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</si>
  <si>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</si>
  <si>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</si>
  <si>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</si>
  <si>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</si>
  <si>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</si>
  <si>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</si>
  <si>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</si>
  <si>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</si>
  <si>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</si>
  <si>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</si>
  <si>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</si>
  <si>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</si>
  <si>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</si>
  <si>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</si>
  <si>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</si>
  <si>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</si>
  <si>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</si>
  <si>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</si>
  <si>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</si>
  <si>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</si>
  <si>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</si>
  <si>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</si>
  <si>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</si>
  <si>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</si>
  <si>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</si>
  <si>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</si>
  <si>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</si>
  <si>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</si>
  <si>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</si>
  <si>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</si>
  <si>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</si>
  <si>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</si>
  <si>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</si>
  <si>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</si>
  <si>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</si>
  <si>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</si>
  <si>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</si>
  <si>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</si>
  <si>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</si>
  <si>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</si>
  <si>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</si>
  <si>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</si>
  <si>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</si>
  <si>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</si>
  <si>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</si>
  <si>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</si>
  <si>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</si>
  <si>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</si>
  <si>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</si>
  <si>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</si>
  <si>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</si>
  <si>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</si>
  <si>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</si>
  <si>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</si>
  <si>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</si>
  <si>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</si>
  <si>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</si>
  <si>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</si>
  <si>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</si>
  <si>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</si>
  <si>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</si>
  <si>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</si>
  <si>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</si>
  <si>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</si>
  <si>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</si>
  <si>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</si>
  <si>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</si>
  <si>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</si>
  <si>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</si>
  <si>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</si>
  <si>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</si>
  <si>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</si>
  <si>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</si>
  <si>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</si>
  <si>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</si>
  <si>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</si>
  <si>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</si>
  <si>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</si>
  <si>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</si>
  <si>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</si>
  <si>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</si>
  <si>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</si>
  <si>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</si>
  <si>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</si>
  <si>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</si>
  <si>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</si>
  <si>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</si>
  <si>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</si>
  <si>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</si>
  <si>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</si>
  <si>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</si>
  <si>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</si>
  <si>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</si>
  <si>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</si>
  <si>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</si>
  <si>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</si>
  <si>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</si>
  <si>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</si>
  <si>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</si>
  <si>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</si>
  <si>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</si>
  <si>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</si>
  <si>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</si>
  <si>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</si>
  <si>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</si>
  <si>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</si>
  <si>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</si>
  <si>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</si>
  <si>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</si>
  <si>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</si>
  <si>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</si>
  <si>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</si>
  <si>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</si>
  <si>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</si>
  <si>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</si>
  <si>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</si>
  <si>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</si>
  <si>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</si>
  <si>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</si>
  <si>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</si>
  <si>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</si>
  <si>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</si>
  <si>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</si>
  <si>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</si>
  <si>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</si>
  <si>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</si>
  <si>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</si>
  <si>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</si>
  <si>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</si>
  <si>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</si>
  <si>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</si>
  <si>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</si>
  <si>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</si>
  <si>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</si>
  <si>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</si>
  <si>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</si>
  <si>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</si>
  <si>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</si>
  <si>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</si>
  <si>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</si>
  <si>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</si>
  <si>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</si>
  <si>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</si>
  <si>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</si>
  <si>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</si>
  <si>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</si>
  <si>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</si>
  <si>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</si>
  <si>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</si>
  <si>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</si>
  <si>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</si>
  <si>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</si>
  <si>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</si>
  <si>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</si>
  <si>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</si>
  <si>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</si>
  <si>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</si>
  <si>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</si>
  <si>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</si>
  <si>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</si>
  <si>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</si>
  <si>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</si>
  <si>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</si>
  <si>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</si>
  <si>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</si>
  <si>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</si>
  <si>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</si>
  <si>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</si>
  <si>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</si>
  <si>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</si>
  <si>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</si>
  <si>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</si>
  <si>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</si>
  <si>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</si>
  <si>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</si>
  <si>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</si>
  <si>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</si>
  <si>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</si>
  <si>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</si>
  <si>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</si>
  <si>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</si>
  <si>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</si>
  <si>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</si>
  <si>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</si>
  <si>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</si>
  <si>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</si>
  <si>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</si>
  <si>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</si>
  <si>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</si>
  <si>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</si>
  <si>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</si>
  <si>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</si>
  <si>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</si>
  <si>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</si>
  <si>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</si>
  <si>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</si>
  <si>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</si>
  <si>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</si>
  <si>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</si>
  <si>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</si>
  <si>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</si>
  <si>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</si>
  <si>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</si>
  <si>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</si>
  <si>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</si>
  <si>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</si>
  <si>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</si>
  <si>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</si>
  <si>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</si>
  <si>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</si>
  <si>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</si>
  <si>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</si>
  <si>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</si>
  <si>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</si>
  <si>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</si>
  <si>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</si>
  <si>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</si>
  <si>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</si>
  <si>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</si>
  <si>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</si>
  <si>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</si>
  <si>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</si>
  <si>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</si>
  <si>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</si>
  <si>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</si>
  <si>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</si>
  <si>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</si>
  <si>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</si>
  <si>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</si>
  <si>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</si>
  <si>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</si>
  <si>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</si>
  <si>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</si>
  <si>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</si>
  <si>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</si>
  <si>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</si>
  <si>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</si>
  <si>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</si>
  <si>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</si>
  <si>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</si>
  <si>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</si>
  <si>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</si>
  <si>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</si>
  <si>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</si>
  <si>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</si>
  <si>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</si>
  <si>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</si>
  <si>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</si>
  <si>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</si>
  <si>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</si>
  <si>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</si>
  <si>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</si>
  <si>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</si>
  <si>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</si>
  <si>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</si>
  <si>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</si>
  <si>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</si>
  <si>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</si>
  <si>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</si>
  <si>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</si>
  <si>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</si>
  <si>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</si>
  <si>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</si>
  <si>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</si>
  <si>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</si>
  <si>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</si>
  <si>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</si>
  <si>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</si>
  <si>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</si>
  <si>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</si>
  <si>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</si>
  <si>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</si>
  <si>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</si>
  <si>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</si>
  <si>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</si>
  <si>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</si>
  <si>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</si>
  <si>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</si>
  <si>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</si>
  <si>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</si>
  <si>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</si>
  <si>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</si>
  <si>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</si>
  <si>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</si>
  <si>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</si>
  <si>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</si>
  <si>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</si>
  <si>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</si>
  <si>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</si>
  <si>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</si>
  <si>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</si>
  <si>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</si>
  <si>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</si>
  <si>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</si>
  <si>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</si>
  <si>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</si>
  <si>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</si>
  <si>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</si>
  <si>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</si>
  <si>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</si>
  <si>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</si>
  <si>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</si>
  <si>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</si>
  <si>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</si>
  <si>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</si>
  <si>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</si>
  <si>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</si>
  <si>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</si>
  <si>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</si>
  <si>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</si>
  <si>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</si>
  <si>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</si>
  <si>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</si>
  <si>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</si>
  <si>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</si>
  <si>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</si>
  <si>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</si>
  <si>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</si>
  <si>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</si>
  <si>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</si>
  <si>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</si>
  <si>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</si>
  <si>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</si>
  <si>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</si>
  <si>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</si>
  <si>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</si>
  <si>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</si>
  <si>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</si>
  <si>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</si>
  <si>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</si>
  <si>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</si>
  <si>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</si>
  <si>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</si>
  <si>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</si>
  <si>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</si>
  <si>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</si>
  <si>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</si>
  <si>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</si>
  <si>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</si>
  <si>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</si>
  <si>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</si>
  <si>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</si>
  <si>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</si>
  <si>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</si>
  <si>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</si>
  <si>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</si>
  <si>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</si>
  <si>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</si>
  <si>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</si>
  <si>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</si>
  <si>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</si>
  <si>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</si>
  <si>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</si>
  <si>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</si>
  <si>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</si>
  <si>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</si>
  <si>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</si>
  <si>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</si>
  <si>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</si>
  <si>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</si>
  <si>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</si>
  <si>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</si>
  <si>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</si>
  <si>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</si>
  <si>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</si>
  <si>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</si>
  <si>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</si>
  <si>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</si>
  <si>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</si>
  <si>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</si>
  <si>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</si>
  <si>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</si>
  <si>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</si>
  <si>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</si>
  <si>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</si>
  <si>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</si>
  <si>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</si>
  <si>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</si>
  <si>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</si>
  <si>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</si>
  <si>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</si>
  <si>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</si>
  <si>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</si>
  <si>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</si>
  <si>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</si>
  <si>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</si>
  <si>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</si>
  <si>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</si>
  <si>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</si>
  <si>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</si>
  <si>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</si>
  <si>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</si>
  <si>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</si>
  <si>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</si>
  <si>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</si>
  <si>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</si>
  <si>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</si>
  <si>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</si>
  <si>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</si>
  <si>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</si>
  <si>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</si>
  <si>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</si>
  <si>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</si>
  <si>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</si>
  <si>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</si>
  <si>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</si>
  <si>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</si>
  <si>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</si>
  <si>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</si>
  <si>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</si>
  <si>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</si>
  <si>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</si>
  <si>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</si>
  <si>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</si>
  <si>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</si>
  <si>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</si>
  <si>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</si>
  <si>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</si>
  <si>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</si>
  <si>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</si>
  <si>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</si>
  <si>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</si>
  <si>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</si>
  <si>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</si>
  <si>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</si>
  <si>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</si>
  <si>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</si>
  <si>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</si>
  <si>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</si>
  <si>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</si>
  <si>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</si>
  <si>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</si>
  <si>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</si>
  <si>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</si>
  <si>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</si>
  <si>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</si>
  <si>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</si>
  <si>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</si>
  <si>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</si>
  <si>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</si>
  <si>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</si>
  <si>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</si>
  <si>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</si>
  <si>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</si>
  <si>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</si>
  <si>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</si>
  <si>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</si>
  <si>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</si>
  <si>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</si>
  <si>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</si>
  <si>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</si>
  <si>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</si>
  <si>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</si>
  <si>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</si>
  <si>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</si>
  <si>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</si>
  <si>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</si>
  <si>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</si>
  <si>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</si>
  <si>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</si>
  <si>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</si>
  <si>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</si>
  <si>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</si>
  <si>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</si>
  <si>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</si>
  <si>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</si>
  <si>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</si>
  <si>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</si>
  <si>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</si>
  <si>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</si>
  <si>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</si>
  <si>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</si>
  <si>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</si>
  <si>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</si>
  <si>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</si>
  <si>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</si>
  <si>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</si>
  <si>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</si>
  <si>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</si>
  <si>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</si>
  <si>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</si>
  <si>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</si>
  <si>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</si>
  <si>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</si>
  <si>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</si>
  <si>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</si>
  <si>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</si>
  <si>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</si>
  <si>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</si>
  <si>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</si>
  <si>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</si>
  <si>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</si>
  <si>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</si>
  <si>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</si>
  <si>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</si>
  <si>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</si>
  <si>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</si>
  <si>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</si>
  <si>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</si>
  <si>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</si>
  <si>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</si>
  <si>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</si>
  <si>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</si>
  <si>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</si>
  <si>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</si>
  <si>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</si>
  <si>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</si>
  <si>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</si>
  <si>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</si>
  <si>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</si>
  <si>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</si>
  <si>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</si>
  <si>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</si>
  <si>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</si>
  <si>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</si>
  <si>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</si>
  <si>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</si>
  <si>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</si>
  <si>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</si>
  <si>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</si>
  <si>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</si>
  <si>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</si>
  <si>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</si>
  <si>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</si>
  <si>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</si>
  <si>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</si>
  <si>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</si>
  <si>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</si>
  <si>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</si>
  <si>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</si>
  <si>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</si>
  <si>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</si>
  <si>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</si>
  <si>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</si>
  <si>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</si>
  <si>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</si>
  <si>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</si>
  <si>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</si>
  <si>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</si>
  <si>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</si>
  <si>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</si>
  <si>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</si>
  <si>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</si>
  <si>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</si>
  <si>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</si>
  <si>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</si>
  <si>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</si>
  <si>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</si>
  <si>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</si>
  <si>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</si>
  <si>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</si>
  <si>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</si>
  <si>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</si>
  <si>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</si>
  <si>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</si>
  <si>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</si>
  <si>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</si>
  <si>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</si>
  <si>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</si>
  <si>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</si>
  <si>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</si>
  <si>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</si>
  <si>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</si>
  <si>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</si>
  <si>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</si>
  <si>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</si>
  <si>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</si>
  <si>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</si>
  <si>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</si>
  <si>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</si>
  <si>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</si>
  <si>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</si>
  <si>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</si>
  <si>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</si>
  <si>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</si>
  <si>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</si>
  <si>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</si>
  <si>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</si>
  <si>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</si>
  <si>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</si>
  <si>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</si>
  <si>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</si>
  <si>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</si>
  <si>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</si>
  <si>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</si>
  <si>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</si>
  <si>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</si>
  <si>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</si>
  <si>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</si>
  <si>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</si>
  <si>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</si>
  <si>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</si>
  <si>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</si>
  <si>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</si>
  <si>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</si>
  <si>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</si>
  <si>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</si>
  <si>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</si>
  <si>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</si>
  <si>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</si>
  <si>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</si>
  <si>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</si>
  <si>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</si>
  <si>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</si>
  <si>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</si>
  <si>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</si>
  <si>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</si>
  <si>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</si>
  <si>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</si>
  <si>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</si>
  <si>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</si>
  <si>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</si>
  <si>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</si>
  <si>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</si>
  <si>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</si>
  <si>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</si>
  <si>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</si>
  <si>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</si>
  <si>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</si>
  <si>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</si>
  <si>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</si>
  <si>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</si>
  <si>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</si>
  <si>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</si>
  <si>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</si>
  <si>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</si>
  <si>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</si>
  <si>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</si>
  <si>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</si>
  <si>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</si>
  <si>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</si>
  <si>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</si>
  <si>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</si>
  <si>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</si>
  <si>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</si>
  <si>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</si>
  <si>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</si>
  <si>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</si>
  <si>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</si>
  <si>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</si>
  <si>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</si>
  <si>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</si>
  <si>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</si>
  <si>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</si>
  <si>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</si>
  <si>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</si>
  <si>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</si>
  <si>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</si>
  <si>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</si>
  <si>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</si>
  <si>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</si>
  <si>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</si>
  <si>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</si>
  <si>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</si>
  <si>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</si>
  <si>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</si>
  <si>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</si>
  <si>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</si>
  <si>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</si>
  <si>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</si>
  <si>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</si>
  <si>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</si>
  <si>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</si>
  <si>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</si>
  <si>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</si>
  <si>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</si>
  <si>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</si>
  <si>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</si>
  <si>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</si>
  <si>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</si>
  <si>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</si>
  <si>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</si>
  <si>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</si>
  <si>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</si>
  <si>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</si>
  <si>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</si>
  <si>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</si>
  <si>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</si>
  <si>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</si>
  <si>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</si>
  <si>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</si>
  <si>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</si>
  <si>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</si>
  <si>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</si>
  <si>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</si>
  <si>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</si>
  <si>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</si>
  <si>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</si>
  <si>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</si>
  <si>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</si>
  <si>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</si>
  <si>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</si>
  <si>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</si>
  <si>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</si>
  <si>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</si>
  <si>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</si>
  <si>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</si>
  <si>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</si>
  <si>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</si>
  <si>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</si>
  <si>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</si>
  <si>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</si>
  <si>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</si>
  <si>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</si>
  <si>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</si>
  <si>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</si>
  <si>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</si>
  <si>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</si>
  <si>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</si>
  <si>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</si>
  <si>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</si>
  <si>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</si>
  <si>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</si>
  <si>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</si>
  <si>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</si>
  <si>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</si>
  <si>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</si>
  <si>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</si>
  <si>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</si>
  <si>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</si>
  <si>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</si>
  <si>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</si>
  <si>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</si>
  <si>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</si>
  <si>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</si>
  <si>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</si>
  <si>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</si>
  <si>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</si>
  <si>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</si>
  <si>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</si>
  <si>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</si>
  <si>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</si>
  <si>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</si>
  <si>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</si>
  <si>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</si>
  <si>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</si>
  <si>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</si>
  <si>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</si>
  <si>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</si>
  <si>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</si>
  <si>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</si>
  <si>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</si>
  <si>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</si>
  <si>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</si>
  <si>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</si>
  <si>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</si>
  <si>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</si>
  <si>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</si>
  <si>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</si>
  <si>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</si>
  <si>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</si>
  <si>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</si>
  <si>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</si>
  <si>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</si>
  <si>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</si>
  <si>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</si>
  <si>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</si>
  <si>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</si>
  <si>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</si>
  <si>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</si>
  <si>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</si>
  <si>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</si>
  <si>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</si>
  <si>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</si>
  <si>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</si>
  <si>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</si>
  <si>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</si>
  <si>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</si>
  <si>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</si>
  <si>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</si>
  <si>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</si>
  <si>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</si>
  <si>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</si>
  <si>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</si>
  <si>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</si>
  <si>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</si>
  <si>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</si>
  <si>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</si>
  <si>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</si>
  <si>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</si>
  <si>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</si>
  <si>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</si>
  <si>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</si>
  <si>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</si>
  <si>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</si>
  <si>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</si>
  <si>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</si>
  <si>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</si>
  <si>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</si>
  <si>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</si>
  <si>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</si>
  <si>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</si>
  <si>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</si>
  <si>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</si>
  <si>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</si>
  <si>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</si>
  <si>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</si>
  <si>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</si>
  <si>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</si>
  <si>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</si>
  <si>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</si>
  <si>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</si>
  <si>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</si>
  <si>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</si>
  <si>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</si>
  <si>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</si>
  <si>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</si>
  <si>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</si>
  <si>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</si>
  <si>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</si>
  <si>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</si>
  <si>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</si>
  <si>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</si>
  <si>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</si>
  <si>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</si>
  <si>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</si>
  <si>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</si>
  <si>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</si>
  <si>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</si>
  <si>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</si>
  <si>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</si>
  <si>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</si>
  <si>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</si>
  <si>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</si>
  <si>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</si>
  <si>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</si>
  <si>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</si>
  <si>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</si>
  <si>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</si>
  <si>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</si>
  <si>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</si>
  <si>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</si>
  <si>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</si>
  <si>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</si>
  <si>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</si>
  <si>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</si>
  <si>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</si>
  <si>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</si>
  <si>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</si>
  <si>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</si>
  <si>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</si>
  <si>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</si>
  <si>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</si>
  <si>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</si>
  <si>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</si>
  <si>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</si>
  <si>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</si>
  <si>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</si>
  <si>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</si>
  <si>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</si>
  <si>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</si>
  <si>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</si>
  <si>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</si>
  <si>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</si>
  <si>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</si>
  <si>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</si>
  <si>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</si>
  <si>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</si>
  <si>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</si>
  <si>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</si>
  <si>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</si>
  <si>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</si>
  <si>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</si>
  <si>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</si>
  <si>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</si>
  <si>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</si>
  <si>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</si>
  <si>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</si>
  <si>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</si>
  <si>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</si>
  <si>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</si>
  <si>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</si>
  <si>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</si>
  <si>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</si>
  <si>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</si>
  <si>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</si>
  <si>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</si>
  <si>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</si>
  <si>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</si>
  <si>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</si>
  <si>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</si>
  <si>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</si>
  <si>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</si>
  <si>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</si>
  <si>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</si>
  <si>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</si>
  <si>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</si>
  <si>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</si>
  <si>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</si>
  <si>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</si>
  <si>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</si>
  <si>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</si>
  <si>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</si>
  <si>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</si>
  <si>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</si>
  <si>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</si>
  <si>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</si>
  <si>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</si>
  <si>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</si>
  <si>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</si>
  <si>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</si>
  <si>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</si>
  <si>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</si>
  <si>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</si>
  <si>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</si>
  <si>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</si>
  <si>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</si>
  <si>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</si>
  <si>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</si>
  <si>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</si>
  <si>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</si>
  <si>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</si>
  <si>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</si>
  <si>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</si>
  <si>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</si>
  <si>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</si>
  <si>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</si>
  <si>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</si>
  <si>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</si>
  <si>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</si>
  <si>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</si>
  <si>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</si>
  <si>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</si>
  <si>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</si>
  <si>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</si>
  <si>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</si>
  <si>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</si>
  <si>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</si>
  <si>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</si>
  <si>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</si>
  <si>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</si>
  <si>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</si>
  <si>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</si>
  <si>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</si>
  <si>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</si>
  <si>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</si>
  <si>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</si>
  <si>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</si>
  <si>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</si>
  <si>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</si>
  <si>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</si>
  <si>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</si>
  <si>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</si>
  <si>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</si>
  <si>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</si>
  <si>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</si>
  <si>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</si>
  <si>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</si>
  <si>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</si>
  <si>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</si>
  <si>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</si>
  <si>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</si>
  <si>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</si>
  <si>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</si>
  <si>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</si>
  <si>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</si>
  <si>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</si>
  <si>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</si>
  <si>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</si>
  <si>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</si>
  <si>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</si>
  <si>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</si>
  <si>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</si>
  <si>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</si>
  <si>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</si>
  <si>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</si>
  <si>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</si>
  <si>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</si>
  <si>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</si>
  <si>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</si>
  <si>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</si>
  <si>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</si>
  <si>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</si>
  <si>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</si>
  <si>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</si>
  <si>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</si>
  <si>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</si>
  <si>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</si>
  <si>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</si>
  <si>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</si>
  <si>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</si>
  <si>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</si>
  <si>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</si>
  <si>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</si>
  <si>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</si>
  <si>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</si>
  <si>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</si>
  <si>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</si>
  <si>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</si>
  <si>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</si>
  <si>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</si>
  <si>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</si>
  <si>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</si>
  <si>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</si>
  <si>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</si>
  <si>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</si>
  <si>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</si>
  <si>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</si>
  <si>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</si>
  <si>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</si>
  <si>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</si>
  <si>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</si>
  <si>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</si>
  <si>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</si>
  <si>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</si>
  <si>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</si>
  <si>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</si>
  <si>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</si>
  <si>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</si>
  <si>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</si>
  <si>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</si>
  <si>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</si>
  <si>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</si>
  <si>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</si>
  <si>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</si>
  <si>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</si>
  <si>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</si>
  <si>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</si>
  <si>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</si>
  <si>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</si>
  <si>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</si>
  <si>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</si>
  <si>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</si>
  <si>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</si>
  <si>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</si>
  <si>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</si>
  <si>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</si>
  <si>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</si>
  <si>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</si>
  <si>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</si>
  <si>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</si>
  <si>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</si>
  <si>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</si>
  <si>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</si>
  <si>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</si>
  <si>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</si>
  <si>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</si>
  <si>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</si>
  <si>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</si>
  <si>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</si>
  <si>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</si>
  <si>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</si>
  <si>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</si>
  <si>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</si>
  <si>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</si>
  <si>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</si>
  <si>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</si>
  <si>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</si>
  <si>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</si>
  <si>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</si>
  <si>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</si>
  <si>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</si>
  <si>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</si>
  <si>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</si>
  <si>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</si>
  <si>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</si>
  <si>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</si>
  <si>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</si>
  <si>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</si>
  <si>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</si>
  <si>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</si>
  <si>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</si>
  <si>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</si>
  <si>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</si>
  <si>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</si>
  <si>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</si>
  <si>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</si>
  <si>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</si>
  <si>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</si>
  <si>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</si>
  <si>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</si>
  <si>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</si>
  <si>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</si>
  <si>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</si>
  <si>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</si>
  <si>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</si>
  <si>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</si>
  <si>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</si>
  <si>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</si>
  <si>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</si>
  <si>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</si>
  <si>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</si>
  <si>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</si>
  <si>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</si>
  <si>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</si>
  <si>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</si>
  <si>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</si>
  <si>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</si>
  <si>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</si>
  <si>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</si>
  <si>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</si>
  <si>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</si>
  <si>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</si>
  <si>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</si>
  <si>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</si>
  <si>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</si>
  <si>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</si>
  <si>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</si>
  <si>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</si>
  <si>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</si>
  <si>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</si>
  <si>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</si>
  <si>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</si>
  <si>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</si>
  <si>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</si>
  <si>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</si>
  <si>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</si>
  <si>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</si>
  <si>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</si>
  <si>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</si>
  <si>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</si>
  <si>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</si>
  <si>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</si>
  <si>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</si>
  <si>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</si>
  <si>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</si>
  <si>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</si>
  <si>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</si>
  <si>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</si>
  <si>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</si>
  <si>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</si>
  <si>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</si>
  <si>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</si>
  <si>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</si>
  <si>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</si>
  <si>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</si>
  <si>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</si>
  <si>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</si>
  <si>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</si>
  <si>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</si>
  <si>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</si>
  <si>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</si>
  <si>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</si>
  <si>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</si>
  <si>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</si>
  <si>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</si>
  <si>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</si>
  <si>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</si>
  <si>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</si>
  <si>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</si>
  <si>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</si>
  <si>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</si>
  <si>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</si>
  <si>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</si>
  <si>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</si>
  <si>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</si>
  <si>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</si>
  <si>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</si>
  <si>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</si>
  <si>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</si>
  <si>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</si>
  <si>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</si>
  <si>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</si>
  <si>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</si>
  <si>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</si>
  <si>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</si>
  <si>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</si>
  <si>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</si>
  <si>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</si>
  <si>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</si>
  <si>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</si>
  <si>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</si>
  <si>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</si>
  <si>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</si>
  <si>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</si>
  <si>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</si>
  <si>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</si>
  <si>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</si>
  <si>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</si>
  <si>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</si>
  <si>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</si>
  <si>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</si>
  <si>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</si>
  <si>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</si>
  <si>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</si>
  <si>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</si>
  <si>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</si>
  <si>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</si>
  <si>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</si>
  <si>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</si>
  <si>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</si>
  <si>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</si>
  <si>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</si>
  <si>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</si>
  <si>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</si>
  <si>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</si>
  <si>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</si>
  <si>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</si>
  <si>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</si>
  <si>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</si>
  <si>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</si>
  <si>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</si>
  <si>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</si>
  <si>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</si>
  <si>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</si>
  <si>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</si>
  <si>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</si>
  <si>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</si>
  <si>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</si>
  <si>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</si>
  <si>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</si>
  <si>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</si>
  <si>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</si>
  <si>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</si>
  <si>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</si>
  <si>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</si>
  <si>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</si>
  <si>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</si>
  <si>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</si>
  <si>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</si>
  <si>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</si>
  <si>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</si>
  <si>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</si>
  <si>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</si>
  <si>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</si>
  <si>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</si>
  <si>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</si>
  <si>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</si>
  <si>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</si>
  <si>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</si>
  <si>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</si>
  <si>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</si>
  <si>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</si>
  <si>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</si>
  <si>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</si>
  <si>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</si>
  <si>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</si>
  <si>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</si>
  <si>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</si>
  <si>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</si>
  <si>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</si>
  <si>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</si>
  <si>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</si>
  <si>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</si>
  <si>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</si>
  <si>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</si>
  <si>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</si>
  <si>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</si>
  <si>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</si>
  <si>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</si>
  <si>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</si>
  <si>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</si>
  <si>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</si>
  <si>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</si>
  <si>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</si>
  <si>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</si>
  <si>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</si>
  <si>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</si>
  <si>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</si>
  <si>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</si>
  <si>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</si>
  <si>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</si>
  <si>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</si>
  <si>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</si>
  <si>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</si>
  <si>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</si>
  <si>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</si>
  <si>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</si>
  <si>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</si>
  <si>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</si>
  <si>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</si>
  <si>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</si>
  <si>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</si>
  <si>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</si>
  <si>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</si>
  <si>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</si>
  <si>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</si>
  <si>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</si>
  <si>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</si>
  <si>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</si>
  <si>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</si>
  <si>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</si>
  <si>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</si>
  <si>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</si>
  <si>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</si>
  <si>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</si>
  <si>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</si>
  <si>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</si>
  <si>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</si>
  <si>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</si>
  <si>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</si>
  <si>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</si>
  <si>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</si>
  <si>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</si>
  <si>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</si>
  <si>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</si>
  <si>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</si>
  <si>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</si>
  <si>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</si>
  <si>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</si>
  <si>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</si>
  <si>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</si>
  <si>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</si>
  <si>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</si>
  <si>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</si>
  <si>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</si>
  <si>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</si>
  <si>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</si>
  <si>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</si>
  <si>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</si>
  <si>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</si>
  <si>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</si>
  <si>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</si>
  <si>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</si>
  <si>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</si>
  <si>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</si>
  <si>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</si>
  <si>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</si>
  <si>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</si>
  <si>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</si>
  <si>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</si>
  <si>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</si>
  <si>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</si>
  <si>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</si>
  <si>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</si>
  <si>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</si>
  <si>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</si>
  <si>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</si>
  <si>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</si>
  <si>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</si>
  <si>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</si>
  <si>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</si>
  <si>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</si>
  <si>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</si>
  <si>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</si>
  <si>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</si>
  <si>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</si>
  <si>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</si>
  <si>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</si>
  <si>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</si>
  <si>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</si>
  <si>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</si>
  <si>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</si>
  <si>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</si>
  <si>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</si>
  <si>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</si>
  <si>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</si>
  <si>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</si>
  <si>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</si>
  <si>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</si>
  <si>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</si>
  <si>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</si>
  <si>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</si>
  <si>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</si>
  <si>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</si>
  <si>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</si>
  <si>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</si>
  <si>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</si>
  <si>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</si>
  <si>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</si>
  <si>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</si>
  <si>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</si>
  <si>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</si>
  <si>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</si>
  <si>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</si>
  <si>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</si>
  <si>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</si>
  <si>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</si>
  <si>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</si>
  <si>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</si>
  <si>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</si>
  <si>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</si>
  <si>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</si>
  <si>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</si>
  <si>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</si>
  <si>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</si>
  <si>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</si>
  <si>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</si>
  <si>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</si>
  <si>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</si>
  <si>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</si>
  <si>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</si>
  <si>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</si>
  <si>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</si>
  <si>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</si>
  <si>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</si>
  <si>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</si>
  <si>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</si>
  <si>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</si>
  <si>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</si>
  <si>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</si>
  <si>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</si>
  <si>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</si>
  <si>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</si>
  <si>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</si>
  <si>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</si>
  <si>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</si>
  <si>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</si>
  <si>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</si>
  <si>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</si>
  <si>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</si>
  <si>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</si>
  <si>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</si>
  <si>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</si>
  <si>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</si>
  <si>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</si>
  <si>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</si>
  <si>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</si>
  <si>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</si>
  <si>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</si>
  <si>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</si>
  <si>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</si>
  <si>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</si>
  <si>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</si>
  <si>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</si>
  <si>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</si>
  <si>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</si>
  <si>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</si>
  <si>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</si>
  <si>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</si>
  <si>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</si>
  <si>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</si>
  <si>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</si>
  <si>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</si>
  <si>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</si>
  <si>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</si>
  <si>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</si>
  <si>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</si>
  <si>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</si>
  <si>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</si>
  <si>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</si>
  <si>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</si>
  <si>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</si>
  <si>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</si>
  <si>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</si>
  <si>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</si>
  <si>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</si>
  <si>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</si>
  <si>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</si>
  <si>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</si>
  <si>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</si>
  <si>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</si>
  <si>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</si>
  <si>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</si>
  <si>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</si>
  <si>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</si>
  <si>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</si>
  <si>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</si>
  <si>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</si>
  <si>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</si>
  <si>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</si>
  <si>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</si>
  <si>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</si>
  <si>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</si>
  <si>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</si>
  <si>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</si>
  <si>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</si>
  <si>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</si>
  <si>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</si>
  <si>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</si>
  <si>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</si>
  <si>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</si>
  <si>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</si>
  <si>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</si>
  <si>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</si>
  <si>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</si>
  <si>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</si>
  <si>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</si>
  <si>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</si>
  <si>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</si>
  <si>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</si>
  <si>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</si>
  <si>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</si>
  <si>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</si>
  <si>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</si>
  <si>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</si>
  <si>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</si>
  <si>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</si>
  <si>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</si>
  <si>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</si>
  <si>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</si>
  <si>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</si>
  <si>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</si>
  <si>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</si>
  <si>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</si>
  <si>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</si>
  <si>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</si>
  <si>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</si>
  <si>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</si>
  <si>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</si>
  <si>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</si>
  <si>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</si>
  <si>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</si>
  <si>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</si>
  <si>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</si>
  <si>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</si>
  <si>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</si>
  <si>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</si>
  <si>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</si>
  <si>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</si>
  <si>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</si>
  <si>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</si>
  <si>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</si>
  <si>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</si>
  <si>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</si>
  <si>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</si>
  <si>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</si>
  <si>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</si>
  <si>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</si>
  <si>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</si>
  <si>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</si>
  <si>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</si>
  <si>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</si>
  <si>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</si>
  <si>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</si>
  <si>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</si>
  <si>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</si>
  <si>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</si>
  <si>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</si>
  <si>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</si>
  <si>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</si>
  <si>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</si>
  <si>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</si>
  <si>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</si>
  <si>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</si>
  <si>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</si>
  <si>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</si>
  <si>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</si>
  <si>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</si>
  <si>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</si>
  <si>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</si>
  <si>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</si>
  <si>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</si>
  <si>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</si>
  <si>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</si>
  <si>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</si>
  <si>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</si>
  <si>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</si>
  <si>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</si>
  <si>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</si>
  <si>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</si>
  <si>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</si>
  <si>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</si>
  <si>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</si>
  <si>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</si>
  <si>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</si>
  <si>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</si>
  <si>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</si>
  <si>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</si>
  <si>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</si>
  <si>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</si>
  <si>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</si>
  <si>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</si>
  <si>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</si>
  <si>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</si>
  <si>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</si>
  <si>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</si>
  <si>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</si>
  <si>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</si>
  <si>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</si>
  <si>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</si>
  <si>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</si>
  <si>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</si>
  <si>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</si>
  <si>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</si>
  <si>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</si>
  <si>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</si>
  <si>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</si>
  <si>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</si>
  <si>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</si>
  <si>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</si>
  <si>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</si>
  <si>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</si>
  <si>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</si>
  <si>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</si>
  <si>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</si>
  <si>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</si>
  <si>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</si>
  <si>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</si>
  <si>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</si>
  <si>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</si>
  <si>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</si>
  <si>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</si>
  <si>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</si>
  <si>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</si>
  <si>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</si>
  <si>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</si>
  <si>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</si>
  <si>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</si>
  <si>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</si>
  <si>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</si>
  <si>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</si>
  <si>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</si>
  <si>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</si>
  <si>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</si>
  <si>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</si>
  <si>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</si>
  <si>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</si>
  <si>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</si>
  <si>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</si>
  <si>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</si>
  <si>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</si>
  <si>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</si>
  <si>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</si>
  <si>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</si>
  <si>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</si>
  <si>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</si>
  <si>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</si>
  <si>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</si>
  <si>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</si>
  <si>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</si>
  <si>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</si>
  <si>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</si>
  <si>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</si>
  <si>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</si>
  <si>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</si>
  <si>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</si>
  <si>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</si>
  <si>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</si>
  <si>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</si>
  <si>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</si>
  <si>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</si>
  <si>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</si>
  <si>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</si>
  <si>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</si>
  <si>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</si>
  <si>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</si>
  <si>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</si>
  <si>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</si>
  <si>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</si>
  <si>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</si>
  <si>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</si>
  <si>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</si>
  <si>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</si>
  <si>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</si>
  <si>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</si>
  <si>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</si>
  <si>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</si>
  <si>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</si>
  <si>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</si>
  <si>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</si>
  <si>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</si>
  <si>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</si>
  <si>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</si>
  <si>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</si>
  <si>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</si>
  <si>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</si>
  <si>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</si>
  <si>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</si>
  <si>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</si>
  <si>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</si>
  <si>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</si>
  <si>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</si>
  <si>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</si>
  <si>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</si>
  <si>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</si>
  <si>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</si>
  <si>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</si>
  <si>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</si>
  <si>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</si>
  <si>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</si>
  <si>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</si>
  <si>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</si>
  <si>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</si>
  <si>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</si>
  <si>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</si>
  <si>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</si>
  <si>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</si>
  <si>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</si>
  <si>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</si>
  <si>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</si>
  <si>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</si>
  <si>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</si>
  <si>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</si>
  <si>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</si>
  <si>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</si>
  <si>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</si>
  <si>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</si>
  <si>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</si>
  <si>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</si>
  <si>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</si>
  <si>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</si>
  <si>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</si>
  <si>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</si>
  <si>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</si>
  <si>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</si>
  <si>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</si>
  <si>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</si>
  <si>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</si>
  <si>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</si>
  <si>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</si>
  <si>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</si>
  <si>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</si>
  <si>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</si>
  <si>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</si>
  <si>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</si>
  <si>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</si>
  <si>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</si>
  <si>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</si>
  <si>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</si>
  <si>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</si>
  <si>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</si>
  <si>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</si>
  <si>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</si>
  <si>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</si>
  <si>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</si>
  <si>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</si>
  <si>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</si>
  <si>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</si>
  <si>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</si>
  <si>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</si>
  <si>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</si>
  <si>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</si>
  <si>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</si>
  <si>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</si>
  <si>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</si>
  <si>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</si>
  <si>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</si>
  <si>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</si>
  <si>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</si>
  <si>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</si>
  <si>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</si>
  <si>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</si>
  <si>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</si>
  <si>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</si>
  <si>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</si>
  <si>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</si>
  <si>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</si>
  <si>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</si>
  <si>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</si>
  <si>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</si>
  <si>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</si>
  <si>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</si>
  <si>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</si>
  <si>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</si>
  <si>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</si>
  <si>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</si>
  <si>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</si>
  <si>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</si>
  <si>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</si>
  <si>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</si>
  <si>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</si>
  <si>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</si>
  <si>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</si>
  <si>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</si>
  <si>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</si>
  <si>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</si>
  <si>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</si>
  <si>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</si>
  <si>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</si>
  <si>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</si>
  <si>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</si>
  <si>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</si>
  <si>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</si>
  <si>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</si>
  <si>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</si>
  <si>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</si>
  <si>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</si>
  <si>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</si>
  <si>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</si>
  <si>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</si>
  <si>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</si>
  <si>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</si>
  <si>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</si>
  <si>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</si>
  <si>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</si>
  <si>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</si>
  <si>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</si>
  <si>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</si>
  <si>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</si>
  <si>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</si>
  <si>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</si>
  <si>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</si>
  <si>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</si>
  <si>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</si>
  <si>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</si>
  <si>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</si>
  <si>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</si>
  <si>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</si>
  <si>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</si>
  <si>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</si>
  <si>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</si>
  <si>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</si>
  <si>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</si>
  <si>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</si>
  <si>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</si>
  <si>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</si>
  <si>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</si>
  <si>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</si>
  <si>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</si>
  <si>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</si>
  <si>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</si>
  <si>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</si>
  <si>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</si>
  <si>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</si>
  <si>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</si>
  <si>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</si>
  <si>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</si>
  <si>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</si>
  <si>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</si>
  <si>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</si>
  <si>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</si>
  <si>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</si>
  <si>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</si>
  <si>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</si>
  <si>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</si>
  <si>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</si>
  <si>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</si>
  <si>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</si>
  <si>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</si>
  <si>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</si>
  <si>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</si>
  <si>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</si>
  <si>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</si>
  <si>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</si>
  <si>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</si>
  <si>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</si>
  <si>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</si>
  <si>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</si>
  <si>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</si>
  <si>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</si>
  <si>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</si>
  <si>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</si>
  <si>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</si>
  <si>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</si>
  <si>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</si>
  <si>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</si>
  <si>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</si>
  <si>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</si>
  <si>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</si>
  <si>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</si>
  <si>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</si>
  <si>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</si>
  <si>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</si>
  <si>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</si>
  <si>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</si>
  <si>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</si>
  <si>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</si>
  <si>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</si>
  <si>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</si>
  <si>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</si>
  <si>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</si>
  <si>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</si>
  <si>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</si>
  <si>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</si>
  <si>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</si>
  <si>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</si>
  <si>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</si>
  <si>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</si>
  <si>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</si>
  <si>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</si>
  <si>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</si>
  <si>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</si>
  <si>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</si>
  <si>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</si>
  <si>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</si>
  <si>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</si>
  <si>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</si>
  <si>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</si>
  <si>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</si>
  <si>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</si>
  <si>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</si>
  <si>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</si>
  <si>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</si>
  <si>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</si>
  <si>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</si>
  <si>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</si>
  <si>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</si>
  <si>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</si>
  <si>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</si>
  <si>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</si>
  <si>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</si>
  <si>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</si>
  <si>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</si>
  <si>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</si>
  <si>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</si>
  <si>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</si>
  <si>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</si>
  <si>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</si>
  <si>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</si>
  <si>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</si>
  <si>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</si>
  <si>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</si>
  <si>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</si>
  <si>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</si>
  <si>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</si>
  <si>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</si>
  <si>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</si>
  <si>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</si>
  <si>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</si>
  <si>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</si>
  <si>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</si>
  <si>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</si>
  <si>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</si>
  <si>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</si>
  <si>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</si>
  <si>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</si>
  <si>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</si>
  <si>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</si>
  <si>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</si>
  <si>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</si>
  <si>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</si>
  <si>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</si>
  <si>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</si>
  <si>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</si>
  <si>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</si>
  <si>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</si>
  <si>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</si>
  <si>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</si>
  <si>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</si>
  <si>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</si>
  <si>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</si>
  <si>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</si>
  <si>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</si>
  <si>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</si>
  <si>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</si>
  <si>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</si>
  <si>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</si>
  <si>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</si>
  <si>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</si>
  <si>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</si>
  <si>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</si>
  <si>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</si>
  <si>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</si>
  <si>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</si>
  <si>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</si>
  <si>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</si>
  <si>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</si>
  <si>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</si>
  <si>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</si>
  <si>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</si>
  <si>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</si>
  <si>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</si>
  <si>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</si>
  <si>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</si>
  <si>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</si>
  <si>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</si>
  <si>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</si>
  <si>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</si>
  <si>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</si>
  <si>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</si>
  <si>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</si>
  <si>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</si>
  <si>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</si>
  <si>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</si>
  <si>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</si>
  <si>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</si>
  <si>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</si>
  <si>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</si>
  <si>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</si>
  <si>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</si>
  <si>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</si>
  <si>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</si>
  <si>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</si>
  <si>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</si>
  <si>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</si>
  <si>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</si>
  <si>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</si>
  <si>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</si>
  <si>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</si>
  <si>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</si>
  <si>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</si>
  <si>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</si>
  <si>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</si>
  <si>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</si>
  <si>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</si>
  <si>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</si>
  <si>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</si>
  <si>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</si>
  <si>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</si>
  <si>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</si>
  <si>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</si>
  <si>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</si>
  <si>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</si>
  <si>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</si>
  <si>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</si>
  <si>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</si>
  <si>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</si>
  <si>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</si>
  <si>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</si>
  <si>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</si>
  <si>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</si>
  <si>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</si>
  <si>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</si>
  <si>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</si>
  <si>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</si>
  <si>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</si>
  <si>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</si>
  <si>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</si>
  <si>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</si>
  <si>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</si>
  <si>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</si>
  <si>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</si>
  <si>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</si>
  <si>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</si>
  <si>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</si>
  <si>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</si>
  <si>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</si>
  <si>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</si>
  <si>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</si>
  <si>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</si>
  <si>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</si>
  <si>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</si>
  <si>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</si>
  <si>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</si>
  <si>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</si>
  <si>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</si>
  <si>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</si>
  <si>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</si>
  <si>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</si>
  <si>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</si>
  <si>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</si>
  <si>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</si>
  <si>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</si>
  <si>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</si>
  <si>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</si>
  <si>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</si>
  <si>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</si>
  <si>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</si>
  <si>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</si>
  <si>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</si>
  <si>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</si>
  <si>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</si>
  <si>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</si>
  <si>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</si>
  <si>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</si>
  <si>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</si>
  <si>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</si>
  <si>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</si>
  <si>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</si>
  <si>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</si>
  <si>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</si>
  <si>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</si>
  <si>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</si>
  <si>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</si>
  <si>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</si>
  <si>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</si>
  <si>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</si>
  <si>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</si>
  <si>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</si>
  <si>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</si>
  <si>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</si>
  <si>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</si>
  <si>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</si>
  <si>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</si>
  <si>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</si>
  <si>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</si>
  <si>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</si>
  <si>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</si>
  <si>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</si>
  <si>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</si>
  <si>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</si>
  <si>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</si>
  <si>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</si>
  <si>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</si>
  <si>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</si>
  <si>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</si>
  <si>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</si>
  <si>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</si>
  <si>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</si>
  <si>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</si>
  <si>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</si>
  <si>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</si>
  <si>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</si>
  <si>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</si>
  <si>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</si>
  <si>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</si>
  <si>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</si>
  <si>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</si>
  <si>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</si>
  <si>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</si>
  <si>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</si>
  <si>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</si>
  <si>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</si>
  <si>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</si>
  <si>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</si>
  <si>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</si>
  <si>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</si>
  <si>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</si>
  <si>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</si>
  <si>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</si>
  <si>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</si>
  <si>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</si>
  <si>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</si>
  <si>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</si>
  <si>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</si>
  <si>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</si>
  <si>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</si>
  <si>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</si>
  <si>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</si>
  <si>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</si>
  <si>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</si>
  <si>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</si>
  <si>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</si>
  <si>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</si>
  <si>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</si>
  <si>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</si>
  <si>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</si>
  <si>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</si>
  <si>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</si>
  <si>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</si>
  <si>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</si>
  <si>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</si>
  <si>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</si>
  <si>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</si>
  <si>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</si>
  <si>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</si>
  <si>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</si>
  <si>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</si>
  <si>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</si>
  <si>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</si>
  <si>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</si>
  <si>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</si>
  <si>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</si>
  <si>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</si>
  <si>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</si>
  <si>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</si>
  <si>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</si>
  <si>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</si>
  <si>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</si>
  <si>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</si>
  <si>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</si>
  <si>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</si>
  <si>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</si>
  <si>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</si>
  <si>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</si>
  <si>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</si>
  <si>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</si>
  <si>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</si>
  <si>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</si>
  <si>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</si>
  <si>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</si>
  <si>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</si>
  <si>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</si>
  <si>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</si>
  <si>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</si>
  <si>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</si>
  <si>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</si>
  <si>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</si>
  <si>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</si>
  <si>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</si>
  <si>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</si>
  <si>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</si>
  <si>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</si>
  <si>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</si>
  <si>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</si>
  <si>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</si>
  <si>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</si>
  <si>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</si>
  <si>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</si>
  <si>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</si>
  <si>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</si>
  <si>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</si>
  <si>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</si>
  <si>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</si>
  <si>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</si>
  <si>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</si>
  <si>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</si>
  <si>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</si>
  <si>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</si>
  <si>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</si>
  <si>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</si>
  <si>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</si>
  <si>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</si>
  <si>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</si>
  <si>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</si>
  <si>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</si>
  <si>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</si>
  <si>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</si>
  <si>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</si>
  <si>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</si>
  <si>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</si>
  <si>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</si>
  <si>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</si>
  <si>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</si>
  <si>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</si>
  <si>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</si>
  <si>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</si>
  <si>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</si>
  <si>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</si>
  <si>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</si>
  <si>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</si>
  <si>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</si>
  <si>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</si>
  <si>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</si>
  <si>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</si>
  <si>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</si>
  <si>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</si>
  <si>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</si>
  <si>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</si>
  <si>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</si>
  <si>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</si>
  <si>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</si>
  <si>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</si>
  <si>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</si>
  <si>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</si>
  <si>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</si>
  <si>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</si>
  <si>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</si>
  <si>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</si>
  <si>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</si>
  <si>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</si>
  <si>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</si>
  <si>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</si>
  <si>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</si>
  <si>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</si>
  <si>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</si>
  <si>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</si>
  <si>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</si>
  <si>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</si>
  <si>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</si>
  <si>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</si>
  <si>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</si>
  <si>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</si>
  <si>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</si>
  <si>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</si>
  <si>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</si>
  <si>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</si>
  <si>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</si>
  <si>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</si>
  <si>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</si>
  <si>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</si>
  <si>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</si>
  <si>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</si>
  <si>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</si>
  <si>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</si>
  <si>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</si>
  <si>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</si>
  <si>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</si>
  <si>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</si>
  <si>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</si>
  <si>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</si>
  <si>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</si>
  <si>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</si>
  <si>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</si>
  <si>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</si>
  <si>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</si>
  <si>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</si>
  <si>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</si>
  <si>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</si>
  <si>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</si>
  <si>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</si>
  <si>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</si>
  <si>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</si>
  <si>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</si>
  <si>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</si>
  <si>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</si>
  <si>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</si>
  <si>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</si>
  <si>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</si>
  <si>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</si>
  <si>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</si>
  <si>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</si>
  <si>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</si>
  <si>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</si>
  <si>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</si>
  <si>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</si>
  <si>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</si>
  <si>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</si>
  <si>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</si>
  <si>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</si>
  <si>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</si>
  <si>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</si>
  <si>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</si>
  <si>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</si>
  <si>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</si>
  <si>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</si>
  <si>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</si>
  <si>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</si>
  <si>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</si>
  <si>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</si>
  <si>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</si>
  <si>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</si>
  <si>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</si>
  <si>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</si>
  <si>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</si>
  <si>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</si>
  <si>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</si>
  <si>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</si>
  <si>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</si>
  <si>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</si>
  <si>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</si>
  <si>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</si>
  <si>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</si>
  <si>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</si>
  <si>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</si>
  <si>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</si>
  <si>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</si>
  <si>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</si>
  <si>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</si>
  <si>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</si>
  <si>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</si>
  <si>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</si>
  <si>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</si>
  <si>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</si>
  <si>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</si>
  <si>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</si>
  <si>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</si>
  <si>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</si>
  <si>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</si>
  <si>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</si>
  <si>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</si>
  <si>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</si>
  <si>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</si>
  <si>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</si>
  <si>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</si>
  <si>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</si>
  <si>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</si>
  <si>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</si>
  <si>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</si>
  <si>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</si>
  <si>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</si>
  <si>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</si>
  <si>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</si>
  <si>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</si>
  <si>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</si>
  <si>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</si>
  <si>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</si>
  <si>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</si>
  <si>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</si>
  <si>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</si>
  <si>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</si>
  <si>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</si>
  <si>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</si>
  <si>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</si>
  <si>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</si>
  <si>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</si>
  <si>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</si>
  <si>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</si>
  <si>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</si>
  <si>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</si>
  <si>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</si>
  <si>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</si>
  <si>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</si>
  <si>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</si>
  <si>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</si>
  <si>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</si>
  <si>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</si>
  <si>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</si>
  <si>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</si>
  <si>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</si>
  <si>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</si>
  <si>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</si>
  <si>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</si>
  <si>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</si>
  <si>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</si>
  <si>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</si>
  <si>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</si>
  <si>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</si>
  <si>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</si>
  <si>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</si>
  <si>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</si>
  <si>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</si>
  <si>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</si>
  <si>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</si>
  <si>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</si>
  <si>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</si>
  <si>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</si>
  <si>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</si>
  <si>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</si>
  <si>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</si>
  <si>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</si>
  <si>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</si>
  <si>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</si>
  <si>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</si>
  <si>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</si>
  <si>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</si>
  <si>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</si>
  <si>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</si>
  <si>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</si>
  <si>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</si>
  <si>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</si>
  <si>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</si>
  <si>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</si>
  <si>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</si>
  <si>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</si>
  <si>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</si>
  <si>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</si>
  <si>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</si>
  <si>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</si>
  <si>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</si>
  <si>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</si>
  <si>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</si>
  <si>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</si>
  <si>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</si>
  <si>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</si>
  <si>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</si>
  <si>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</si>
  <si>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</si>
  <si>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</si>
  <si>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</si>
  <si>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</si>
  <si>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</si>
  <si>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</si>
  <si>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</si>
  <si>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</si>
  <si>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</si>
  <si>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</si>
  <si>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</si>
  <si>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</si>
  <si>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</si>
  <si>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</si>
  <si>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</si>
  <si>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</si>
  <si>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</si>
  <si>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</si>
  <si>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</si>
  <si>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</si>
  <si>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</si>
  <si>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</si>
  <si>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</si>
  <si>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</si>
  <si>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</si>
  <si>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</si>
  <si>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</si>
  <si>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</si>
  <si>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</si>
  <si>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</si>
  <si>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</si>
  <si>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</si>
  <si>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</si>
  <si>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</si>
  <si>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</si>
  <si>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</si>
  <si>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</si>
  <si>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</si>
  <si>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</si>
  <si>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</si>
  <si>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</si>
  <si>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</si>
  <si>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</si>
  <si>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</si>
  <si>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</si>
  <si>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</si>
  <si>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</si>
  <si>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</si>
  <si>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</si>
  <si>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</si>
  <si>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</si>
  <si>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</si>
  <si>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</si>
  <si>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</si>
  <si>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</si>
  <si>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</si>
  <si>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</si>
  <si>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</si>
  <si>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</si>
  <si>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</si>
  <si>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</si>
  <si>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</si>
  <si>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</si>
  <si>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</si>
  <si>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</si>
  <si>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</si>
  <si>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</si>
  <si>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</si>
  <si>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</si>
  <si>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</si>
  <si>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</si>
  <si>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</si>
  <si>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</si>
  <si>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</si>
  <si>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</si>
  <si>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</si>
  <si>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</si>
  <si>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</si>
  <si>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</si>
  <si>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</si>
  <si>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</si>
  <si>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</si>
  <si>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</si>
  <si>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</si>
  <si>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</si>
  <si>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</si>
  <si>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</si>
  <si>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</si>
  <si>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</si>
  <si>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</si>
  <si>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</si>
  <si>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</si>
  <si>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</si>
  <si>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</si>
  <si>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</si>
  <si>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</si>
  <si>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</si>
  <si>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</si>
  <si>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</si>
  <si>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</si>
  <si>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</si>
  <si>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</si>
  <si>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</si>
  <si>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</si>
  <si>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</si>
  <si>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</si>
  <si>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</si>
  <si>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</si>
  <si>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</si>
  <si>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</si>
  <si>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</si>
  <si>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</si>
  <si>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</si>
  <si>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</si>
  <si>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</si>
  <si>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</si>
  <si>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</si>
  <si>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</si>
  <si>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</si>
  <si>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</si>
  <si>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</si>
  <si>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</si>
  <si>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</si>
  <si>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</si>
  <si>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</si>
  <si>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</si>
  <si>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</si>
  <si>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</si>
  <si>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</si>
  <si>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</si>
  <si>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</si>
  <si>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</si>
  <si>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</si>
  <si>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</si>
  <si>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</si>
  <si>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</si>
  <si>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</si>
  <si>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</si>
  <si>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</si>
  <si>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</si>
  <si>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</si>
  <si>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</si>
  <si>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</si>
  <si>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</si>
  <si>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</si>
  <si>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</si>
  <si>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</si>
  <si>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</si>
  <si>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</si>
  <si>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</si>
  <si>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</si>
  <si>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</si>
  <si>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</si>
  <si>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</si>
  <si>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</si>
  <si>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</si>
  <si>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</si>
  <si>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</si>
  <si>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</si>
  <si>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</si>
  <si>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</si>
  <si>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</si>
  <si>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</si>
  <si>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</si>
  <si>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</si>
  <si>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</si>
  <si>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</si>
  <si>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</si>
  <si>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</si>
  <si>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</si>
  <si>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</si>
  <si>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</si>
  <si>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</si>
  <si>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</si>
  <si>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</si>
  <si>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</si>
  <si>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</si>
  <si>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</si>
  <si>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</si>
  <si>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</si>
  <si>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</si>
  <si>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</si>
  <si>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</si>
  <si>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</si>
  <si>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</si>
  <si>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</si>
  <si>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</si>
  <si>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</si>
  <si>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</si>
  <si>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</si>
  <si>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</si>
  <si>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</si>
  <si>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</si>
  <si>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</si>
  <si>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</si>
  <si>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</si>
  <si>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</si>
  <si>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</si>
  <si>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</si>
  <si>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</si>
  <si>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</si>
  <si>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</si>
  <si>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</si>
  <si>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</si>
  <si>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</si>
  <si>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</si>
  <si>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</si>
  <si>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</si>
  <si>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</si>
  <si>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</si>
  <si>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</si>
  <si>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</si>
  <si>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</si>
  <si>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</si>
  <si>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</si>
  <si>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</si>
  <si>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</si>
  <si>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</si>
  <si>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</si>
  <si>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</si>
  <si>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</si>
  <si>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</si>
  <si>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</si>
  <si>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</si>
  <si>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</si>
  <si>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</si>
  <si>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</si>
  <si>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</si>
  <si>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</si>
  <si>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</si>
  <si>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</si>
  <si>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</si>
  <si>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</si>
  <si>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</si>
  <si>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</si>
  <si>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</si>
  <si>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</si>
  <si>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</si>
  <si>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</si>
  <si>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</si>
  <si>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</si>
  <si>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</si>
  <si>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</si>
  <si>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</si>
  <si>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</si>
  <si>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</si>
  <si>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</si>
  <si>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</si>
  <si>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</si>
  <si>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</si>
  <si>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</si>
  <si>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</si>
  <si>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</si>
  <si>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</si>
  <si>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</si>
  <si>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</si>
  <si>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</si>
  <si>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</si>
  <si>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</si>
  <si>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</si>
  <si>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</si>
  <si>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</si>
  <si>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</si>
  <si>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</si>
  <si>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</si>
  <si>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</si>
  <si>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</si>
  <si>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</si>
  <si>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</si>
  <si>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</si>
  <si>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</si>
  <si>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</si>
  <si>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</si>
  <si>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</si>
  <si>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</si>
  <si>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</si>
  <si>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</si>
  <si>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</si>
  <si>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</si>
  <si>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</si>
  <si>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</si>
  <si>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</si>
  <si>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</si>
  <si>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</si>
  <si>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</si>
  <si>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</si>
  <si>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</si>
  <si>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</si>
  <si>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</si>
  <si>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</si>
  <si>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</si>
  <si>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</si>
  <si>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</si>
  <si>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</si>
  <si>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</si>
  <si>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</si>
  <si>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</si>
  <si>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</si>
  <si>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</si>
  <si>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</si>
  <si>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</si>
  <si>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</si>
  <si>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</si>
  <si>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</si>
  <si>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</si>
  <si>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</si>
  <si>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</si>
  <si>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</si>
  <si>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</si>
  <si>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</si>
  <si>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</si>
  <si>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</si>
  <si>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</si>
  <si>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</si>
  <si>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</si>
  <si>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</si>
  <si>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</si>
  <si>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</si>
  <si>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</si>
  <si>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</si>
  <si>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</si>
  <si>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</si>
  <si>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</si>
  <si>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</si>
  <si>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</si>
  <si>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</si>
  <si>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</si>
  <si>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</si>
  <si>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</si>
  <si>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</si>
  <si>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</si>
  <si>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</si>
  <si>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</si>
  <si>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</si>
  <si>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</si>
  <si>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</si>
  <si>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</si>
  <si>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</si>
  <si>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</si>
  <si>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</si>
  <si>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</si>
  <si>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</si>
  <si>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</si>
  <si>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</si>
  <si>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</si>
  <si>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</si>
  <si>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</si>
  <si>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</si>
  <si>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</si>
  <si>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</si>
  <si>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</si>
  <si>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</si>
  <si>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</si>
  <si>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</si>
  <si>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</si>
  <si>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</si>
  <si>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</si>
  <si>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</si>
  <si>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</si>
  <si>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</si>
  <si>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</si>
  <si>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</si>
  <si>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</si>
  <si>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</si>
  <si>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</si>
  <si>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</si>
  <si>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</si>
  <si>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</si>
  <si>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</si>
  <si>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</si>
  <si>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</si>
  <si>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</si>
  <si>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</si>
  <si>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</si>
  <si>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</si>
  <si>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</si>
  <si>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</si>
  <si>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</si>
  <si>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</si>
  <si>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</si>
  <si>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</si>
  <si>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</si>
  <si>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</si>
  <si>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</si>
  <si>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</si>
  <si>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</si>
  <si>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</si>
  <si>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</si>
  <si>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</si>
  <si>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</si>
  <si>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</si>
  <si>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</si>
  <si>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</si>
  <si>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</si>
  <si>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</si>
  <si>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</si>
  <si>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</si>
  <si>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</si>
  <si>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</si>
  <si>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</si>
  <si>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</si>
  <si>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</si>
  <si>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</si>
  <si>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</si>
  <si>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</si>
  <si>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</si>
  <si>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</si>
  <si>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</si>
  <si>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</si>
  <si>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</si>
  <si>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</si>
  <si>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</si>
  <si>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</si>
  <si>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</si>
  <si>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</si>
  <si>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</si>
  <si>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</si>
  <si>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</si>
  <si>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</si>
  <si>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</si>
  <si>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</si>
  <si>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</si>
  <si>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</si>
  <si>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</si>
  <si>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</si>
  <si>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</si>
  <si>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</si>
  <si>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</si>
  <si>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</si>
  <si>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</si>
  <si>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</si>
  <si>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</si>
  <si>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</si>
  <si>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</si>
  <si>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</si>
  <si>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</si>
  <si>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</si>
  <si>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</si>
  <si>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</si>
  <si>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</si>
  <si>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</si>
  <si>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</si>
  <si>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</si>
  <si>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</si>
  <si>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</si>
  <si>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</si>
  <si>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</si>
  <si>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</si>
  <si>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</si>
  <si>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</si>
  <si>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</si>
  <si>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</si>
  <si>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</si>
  <si>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</si>
  <si>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</si>
  <si>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</si>
  <si>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</si>
  <si>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</si>
  <si>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</si>
  <si>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</si>
  <si>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</si>
  <si>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</si>
  <si>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</si>
  <si>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</si>
  <si>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</si>
  <si>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</si>
  <si>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</si>
  <si>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</si>
  <si>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</si>
  <si>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</si>
  <si>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</si>
  <si>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</si>
  <si>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</si>
  <si>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</si>
  <si>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</si>
  <si>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</si>
  <si>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</si>
  <si>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</si>
  <si>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</si>
  <si>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</si>
  <si>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</si>
  <si>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</si>
  <si>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</si>
  <si>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</si>
  <si>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</si>
  <si>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</si>
  <si>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</si>
  <si>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</si>
  <si>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</si>
  <si>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</si>
  <si>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</si>
  <si>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</si>
  <si>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</si>
  <si>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</si>
  <si>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</si>
  <si>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</si>
  <si>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</si>
  <si>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</si>
  <si>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</si>
  <si>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</si>
  <si>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</si>
  <si>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</si>
  <si>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</si>
  <si>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</si>
  <si>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</si>
  <si>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</si>
  <si>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</si>
  <si>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</si>
  <si>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</si>
  <si>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</si>
  <si>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</si>
  <si>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</si>
  <si>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</si>
  <si>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</si>
  <si>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</si>
  <si>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</si>
  <si>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</si>
  <si>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</si>
  <si>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</si>
  <si>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</si>
  <si>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</si>
  <si>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</si>
  <si>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</si>
  <si>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</si>
  <si>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</si>
  <si>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</si>
  <si>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</si>
  <si>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</si>
  <si>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</si>
  <si>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</si>
  <si>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</si>
  <si>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</si>
  <si>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</si>
  <si>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</si>
  <si>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</si>
  <si>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</si>
  <si>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</si>
  <si>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</si>
  <si>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</si>
  <si>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</si>
  <si>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</si>
  <si>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</si>
  <si>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</si>
  <si>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</si>
  <si>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</si>
  <si>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</si>
  <si>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</si>
  <si>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</si>
  <si>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</si>
  <si>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</si>
  <si>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</si>
  <si>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</si>
  <si>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</si>
  <si>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</si>
  <si>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</si>
  <si>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</si>
  <si>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</si>
  <si>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</si>
  <si>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</si>
  <si>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</si>
  <si>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</si>
  <si>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</si>
  <si>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</si>
  <si>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</si>
  <si>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</si>
  <si>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</si>
  <si>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</si>
  <si>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</si>
  <si>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</si>
  <si>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</si>
  <si>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</si>
  <si>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</si>
  <si>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</si>
  <si>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</si>
  <si>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</si>
  <si>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</si>
  <si>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</si>
  <si>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</si>
  <si>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</si>
  <si>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</si>
  <si>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</si>
  <si>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</si>
  <si>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</si>
  <si>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</si>
  <si>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</si>
  <si>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</si>
  <si>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</si>
  <si>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</si>
  <si>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</si>
  <si>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</si>
  <si>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</si>
  <si>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</si>
  <si>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</si>
  <si>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</si>
  <si>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</si>
  <si>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</si>
  <si>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</si>
  <si>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</si>
  <si>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</si>
  <si>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</si>
  <si>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</si>
  <si>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</si>
  <si>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</si>
  <si>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</si>
  <si>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</si>
  <si>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</si>
  <si>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</si>
  <si>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</si>
  <si>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</si>
  <si>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</si>
  <si>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</si>
  <si>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</si>
  <si>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</si>
  <si>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</si>
  <si>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</si>
  <si>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</si>
  <si>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</si>
  <si>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</si>
  <si>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</si>
  <si>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</si>
  <si>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</si>
  <si>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</si>
  <si>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</si>
  <si>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</si>
  <si>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</si>
  <si>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</si>
  <si>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</si>
  <si>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</si>
  <si>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</si>
  <si>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</si>
  <si>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</si>
  <si>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</si>
  <si>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</si>
  <si>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</si>
  <si>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</si>
  <si>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</si>
  <si>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</si>
  <si>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</si>
  <si>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</si>
  <si>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</si>
  <si>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</si>
  <si>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</si>
  <si>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</si>
  <si>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</si>
  <si>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</si>
  <si>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</si>
  <si>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</si>
  <si>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</si>
  <si>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</si>
  <si>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</si>
  <si>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</si>
  <si>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</si>
  <si>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</si>
  <si>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</si>
  <si>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</si>
  <si>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</si>
  <si>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</si>
  <si>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</si>
  <si>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</si>
  <si>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</si>
  <si>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</si>
  <si>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</si>
  <si>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</si>
  <si>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</si>
  <si>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</si>
  <si>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</si>
  <si>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</si>
  <si>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</si>
  <si>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</si>
  <si>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</si>
  <si>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</si>
  <si>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</si>
  <si>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</si>
  <si>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</si>
  <si>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</si>
  <si>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</si>
  <si>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</si>
  <si>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</si>
  <si>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</si>
  <si>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</si>
  <si>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</si>
  <si>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</si>
  <si>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</si>
  <si>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</si>
  <si>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</si>
  <si>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</si>
  <si>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</si>
  <si>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</si>
  <si>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</si>
  <si>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</si>
  <si>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</si>
  <si>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</si>
  <si>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</si>
  <si>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</si>
  <si>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</si>
  <si>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</si>
  <si>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</si>
  <si>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</si>
  <si>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</si>
  <si>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</si>
  <si>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</si>
  <si>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</si>
  <si>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</si>
  <si>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</si>
  <si>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</si>
  <si>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</si>
  <si>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</si>
  <si>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</si>
  <si>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</si>
  <si>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</si>
  <si>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</si>
  <si>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</si>
  <si>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</si>
  <si>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</si>
  <si>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</si>
  <si>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</si>
  <si>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</si>
  <si>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</si>
  <si>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</si>
  <si>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</si>
  <si>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</si>
  <si>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</si>
  <si>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</si>
  <si>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</si>
  <si>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</si>
  <si>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</si>
  <si>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</si>
  <si>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</si>
  <si>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</si>
  <si>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</si>
  <si>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</si>
  <si>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</si>
  <si>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</si>
  <si>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</si>
  <si>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</si>
  <si>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</si>
  <si>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</si>
  <si>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</si>
  <si>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</si>
  <si>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</si>
  <si>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</si>
  <si>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</si>
  <si>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</si>
  <si>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</si>
  <si>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</si>
  <si>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</si>
  <si>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</si>
  <si>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</si>
  <si>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</si>
  <si>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</si>
  <si>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</si>
  <si>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</si>
  <si>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</si>
  <si>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</si>
  <si>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</si>
  <si>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</si>
  <si>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</si>
  <si>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</si>
  <si>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</si>
  <si>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</si>
  <si>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</si>
  <si>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</si>
  <si>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</si>
  <si>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</si>
  <si>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</si>
  <si>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</si>
  <si>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</si>
  <si>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</si>
  <si>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</si>
  <si>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</si>
  <si>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</si>
  <si>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</si>
  <si>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</si>
  <si>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</si>
  <si>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</si>
  <si>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</si>
  <si>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</si>
  <si>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</si>
  <si>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</si>
  <si>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</si>
  <si>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</si>
  <si>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</si>
  <si>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</si>
  <si>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</si>
  <si>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</si>
  <si>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</si>
  <si>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</si>
  <si>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</si>
  <si>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</si>
  <si>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</si>
  <si>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</si>
  <si>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</si>
  <si>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</si>
  <si>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</si>
  <si>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</si>
  <si>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</si>
  <si>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</si>
  <si>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</si>
  <si>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</si>
  <si>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</si>
  <si>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</si>
  <si>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</si>
  <si>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</si>
  <si>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</si>
  <si>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</si>
  <si>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</si>
  <si>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</si>
  <si>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</si>
  <si>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</si>
  <si>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</si>
  <si>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</si>
  <si>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</si>
  <si>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</si>
  <si>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</si>
  <si>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</si>
  <si>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</si>
  <si>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</si>
  <si>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</si>
  <si>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</si>
  <si>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</si>
  <si>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</si>
  <si>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</si>
  <si>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</si>
  <si>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</si>
  <si>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</si>
  <si>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</si>
  <si>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</si>
  <si>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</si>
  <si>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</si>
  <si>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</si>
  <si>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</si>
  <si>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</si>
  <si>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</si>
  <si>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</si>
  <si>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</si>
  <si>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</si>
  <si>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</si>
  <si>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</si>
  <si>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</si>
  <si>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</si>
  <si>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</si>
  <si>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</si>
  <si>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</si>
  <si>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</si>
  <si>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</si>
  <si>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</si>
  <si>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</si>
  <si>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</si>
  <si>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</si>
  <si>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</si>
  <si>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</si>
  <si>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</si>
  <si>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</si>
  <si>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</si>
  <si>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</si>
  <si>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</si>
  <si>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</si>
  <si>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</si>
  <si>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</si>
  <si>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</si>
  <si>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</si>
  <si>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</si>
  <si>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</si>
  <si>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</si>
  <si>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</si>
  <si>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</si>
  <si>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</si>
  <si>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</si>
  <si>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</si>
  <si>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</si>
  <si>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</si>
  <si>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</si>
  <si>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</si>
  <si>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</si>
  <si>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</si>
  <si>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</si>
  <si>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</si>
  <si>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</si>
  <si>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</si>
  <si>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</si>
  <si>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</si>
  <si>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</si>
  <si>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</si>
  <si>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</si>
  <si>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</si>
  <si>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</si>
  <si>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</si>
  <si>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</si>
  <si>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</si>
  <si>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</si>
  <si>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</si>
  <si>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</si>
  <si>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</si>
  <si>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</si>
  <si>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</si>
  <si>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</si>
  <si>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</si>
  <si>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</si>
  <si>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</si>
  <si>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</si>
  <si>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</si>
  <si>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</si>
  <si>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</si>
  <si>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</si>
  <si>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</si>
  <si>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</si>
  <si>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</si>
  <si>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</si>
  <si>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</si>
  <si>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</si>
  <si>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</si>
  <si>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</si>
  <si>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</si>
  <si>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</si>
  <si>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</si>
  <si>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</si>
  <si>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</si>
  <si>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</si>
  <si>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</si>
  <si>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</si>
  <si>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</si>
  <si>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</si>
  <si>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</si>
  <si>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</si>
  <si>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</si>
  <si>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</si>
  <si>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</si>
  <si>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</si>
  <si>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</si>
  <si>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</si>
  <si>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</si>
  <si>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</si>
  <si>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</si>
  <si>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</si>
  <si>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</si>
  <si>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</si>
  <si>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</si>
  <si>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</si>
  <si>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</si>
  <si>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</si>
  <si>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</si>
  <si>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</si>
  <si>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</si>
  <si>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</si>
  <si>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</si>
  <si>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</si>
  <si>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</si>
  <si>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</si>
  <si>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</si>
  <si>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</si>
  <si>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</si>
  <si>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</si>
  <si>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</si>
  <si>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</si>
  <si>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</si>
  <si>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</si>
  <si>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</si>
  <si>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</si>
  <si>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</si>
  <si>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</si>
  <si>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</si>
  <si>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</si>
  <si>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</si>
  <si>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</si>
  <si>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</si>
  <si>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</si>
  <si>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</si>
  <si>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</si>
  <si>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</si>
  <si>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</si>
  <si>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</si>
  <si>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</si>
  <si>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</si>
  <si>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</si>
  <si>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</si>
  <si>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</si>
  <si>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</si>
  <si>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</si>
  <si>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</si>
  <si>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</si>
  <si>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</si>
  <si>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</si>
  <si>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</si>
  <si>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</si>
  <si>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</si>
  <si>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</si>
  <si>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</si>
  <si>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</si>
  <si>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</si>
  <si>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</si>
  <si>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</si>
  <si>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</si>
  <si>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</si>
  <si>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</si>
  <si>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</si>
  <si>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</si>
  <si>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</si>
  <si>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</si>
  <si>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</si>
  <si>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</si>
  <si>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</si>
  <si>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</si>
  <si>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</si>
  <si>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</si>
  <si>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</si>
  <si>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</si>
  <si>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</si>
  <si>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</si>
  <si>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</si>
  <si>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</si>
  <si>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</si>
  <si>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</si>
  <si>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</si>
  <si>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</si>
  <si>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</si>
  <si>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</si>
  <si>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</si>
  <si>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</si>
  <si>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</si>
  <si>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</si>
  <si>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</si>
  <si>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</si>
  <si>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</si>
  <si>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</si>
  <si>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</si>
  <si>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</si>
  <si>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</si>
  <si>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</si>
  <si>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</si>
  <si>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</si>
  <si>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</si>
  <si>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</si>
  <si>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</si>
  <si>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</si>
  <si>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</si>
  <si>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</si>
  <si>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</si>
  <si>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</si>
  <si>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</si>
  <si>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</si>
  <si>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</si>
  <si>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</si>
  <si>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</si>
  <si>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</si>
  <si>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</si>
  <si>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</si>
  <si>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</si>
  <si>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</si>
  <si>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</si>
  <si>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</si>
  <si>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</si>
  <si>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</si>
  <si>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</si>
  <si>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</si>
  <si>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</si>
  <si>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</si>
  <si>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</si>
  <si>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</si>
  <si>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</si>
  <si>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</si>
  <si>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</si>
  <si>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</si>
  <si>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</si>
  <si>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</si>
  <si>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</si>
  <si>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</si>
  <si>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</si>
  <si>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</si>
  <si>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</si>
  <si>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</si>
  <si>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</si>
  <si>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</si>
  <si>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</si>
  <si>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</si>
  <si>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</si>
  <si>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</si>
  <si>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</si>
  <si>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</si>
  <si>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</si>
  <si>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</si>
  <si>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</si>
  <si>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</si>
  <si>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</si>
  <si>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</si>
  <si>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</si>
  <si>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</si>
  <si>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</si>
  <si>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</si>
  <si>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</si>
  <si>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</si>
  <si>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</si>
  <si>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</si>
  <si>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</si>
  <si>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</si>
  <si>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</si>
  <si>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</si>
  <si>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</si>
  <si>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</si>
  <si>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</si>
  <si>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</si>
  <si>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</si>
  <si>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</si>
  <si>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</si>
  <si>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</si>
  <si>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</si>
  <si>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</si>
  <si>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</si>
  <si>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</si>
  <si>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</si>
  <si>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</si>
  <si>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</si>
  <si>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</si>
  <si>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</si>
  <si>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</si>
  <si>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</si>
  <si>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</si>
  <si>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</si>
  <si>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</si>
  <si>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</si>
  <si>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</si>
  <si>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</si>
  <si>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</si>
  <si>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</si>
  <si>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</si>
  <si>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</si>
  <si>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</si>
  <si>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</si>
  <si>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</si>
  <si>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</si>
  <si>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</si>
  <si>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</si>
  <si>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</si>
  <si>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</si>
  <si>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</si>
  <si>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</si>
  <si>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</si>
  <si>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</si>
  <si>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</si>
  <si>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</si>
  <si>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</si>
  <si>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</si>
  <si>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</si>
  <si>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</si>
  <si>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</si>
  <si>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</si>
  <si>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</si>
  <si>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</si>
  <si>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</si>
  <si>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</si>
  <si>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</si>
  <si>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</si>
  <si>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</si>
  <si>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</si>
  <si>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</si>
  <si>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</si>
  <si>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</si>
  <si>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</si>
  <si>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</si>
  <si>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</si>
  <si>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</si>
  <si>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</si>
  <si>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</si>
  <si>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</si>
  <si>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</si>
  <si>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</si>
  <si>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</si>
  <si>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</si>
  <si>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</si>
  <si>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</si>
  <si>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</si>
  <si>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</si>
  <si>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</si>
  <si>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</si>
  <si>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</si>
  <si>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</si>
  <si>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</si>
  <si>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</si>
  <si>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</si>
  <si>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</si>
  <si>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</si>
  <si>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</si>
  <si>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</si>
  <si>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</si>
  <si>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</si>
  <si>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</si>
  <si>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</si>
  <si>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</si>
  <si>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</si>
  <si>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</si>
  <si>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</si>
  <si>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</si>
  <si>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</si>
  <si>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</si>
  <si>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</si>
  <si>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</si>
  <si>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</si>
  <si>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</si>
  <si>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</si>
  <si>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</si>
  <si>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</si>
  <si>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</si>
  <si>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</si>
  <si>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</si>
  <si>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</si>
  <si>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</si>
  <si>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</si>
  <si>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</si>
  <si>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</si>
  <si>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</si>
  <si>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</si>
  <si>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</si>
  <si>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</si>
  <si>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</si>
  <si>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</si>
  <si>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</si>
  <si>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</si>
  <si>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</si>
  <si>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</si>
  <si>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</si>
  <si>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</si>
  <si>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</si>
  <si>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</si>
  <si>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</si>
  <si>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</si>
  <si>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</si>
  <si>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</si>
  <si>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</si>
  <si>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</si>
  <si>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</si>
  <si>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</si>
  <si>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</si>
  <si>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</si>
  <si>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</si>
  <si>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</si>
  <si>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</si>
  <si>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</si>
  <si>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</si>
  <si>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</si>
  <si>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</si>
  <si>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</si>
  <si>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</si>
  <si>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</si>
  <si>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</si>
  <si>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</si>
  <si>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</si>
  <si>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</si>
  <si>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</si>
  <si>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</si>
  <si>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</si>
  <si>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</si>
  <si>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</si>
  <si>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</si>
  <si>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</si>
  <si>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</si>
  <si>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</si>
  <si>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</si>
  <si>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</si>
  <si>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</si>
  <si>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</si>
  <si>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</si>
  <si>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</si>
  <si>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</si>
  <si>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</si>
  <si>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</si>
  <si>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</si>
  <si>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</si>
  <si>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</si>
  <si>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</si>
  <si>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</si>
  <si>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</si>
  <si>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</si>
  <si>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</si>
  <si>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</si>
  <si>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</si>
  <si>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</si>
  <si>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</si>
  <si>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</si>
  <si>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</si>
  <si>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</si>
  <si>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</si>
  <si>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</si>
  <si>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</si>
  <si>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</si>
  <si>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</si>
  <si>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</si>
  <si>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</si>
  <si>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</si>
  <si>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</si>
  <si>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</si>
  <si>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</si>
  <si>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</si>
  <si>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</si>
  <si>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</si>
  <si>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</si>
  <si>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</si>
  <si>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</si>
  <si>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</si>
  <si>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</si>
  <si>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</si>
  <si>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</si>
  <si>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</si>
  <si>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</si>
  <si>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</si>
  <si>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</si>
  <si>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</si>
  <si>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</si>
  <si>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</si>
  <si>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</si>
  <si>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</si>
  <si>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</si>
  <si>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</si>
  <si>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</si>
  <si>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</si>
  <si>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</si>
  <si>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</si>
  <si>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</si>
  <si>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</si>
  <si>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</si>
  <si>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</si>
  <si>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</si>
  <si>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</si>
  <si>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</si>
  <si>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</si>
  <si>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</si>
  <si>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</si>
  <si>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</si>
  <si>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</si>
  <si>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</si>
  <si>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</si>
  <si>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</si>
  <si>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</si>
  <si>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</si>
  <si>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</si>
  <si>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</si>
  <si>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</si>
  <si>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</si>
  <si>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</si>
  <si>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</si>
  <si>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</si>
  <si>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</si>
  <si>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</si>
  <si>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</si>
  <si>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</si>
  <si>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</si>
  <si>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</si>
  <si>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</si>
  <si>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</si>
  <si>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</si>
  <si>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</si>
  <si>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</si>
  <si>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</si>
  <si>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</si>
  <si>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</si>
  <si>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</si>
  <si>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</si>
  <si>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</si>
  <si>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</si>
  <si>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</si>
  <si>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</si>
  <si>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</si>
  <si>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</si>
  <si>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</si>
  <si>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</si>
  <si>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</si>
  <si>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</si>
  <si>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</si>
  <si>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</si>
  <si>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</si>
  <si>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</si>
  <si>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</si>
  <si>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</si>
  <si>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</si>
  <si>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</si>
  <si>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</si>
  <si>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</si>
  <si>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</si>
  <si>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</si>
  <si>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</si>
  <si>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</si>
  <si>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</si>
  <si>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</si>
  <si>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</si>
  <si>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</si>
  <si>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</si>
  <si>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</si>
  <si>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</si>
  <si>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</si>
  <si>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</si>
  <si>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</si>
  <si>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</si>
  <si>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</si>
  <si>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</si>
  <si>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</si>
  <si>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</si>
  <si>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</si>
  <si>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</si>
  <si>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</si>
  <si>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</si>
  <si>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</si>
  <si>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</si>
  <si>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</si>
  <si>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</si>
  <si>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</si>
  <si>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</si>
  <si>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</si>
  <si>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</si>
  <si>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</si>
  <si>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</si>
  <si>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</si>
  <si>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</si>
  <si>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</si>
  <si>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</si>
  <si>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</si>
  <si>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</si>
  <si>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</si>
  <si>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</si>
  <si>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</si>
  <si>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</si>
  <si>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</si>
  <si>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</si>
  <si>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</si>
  <si>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</si>
  <si>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</si>
  <si>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</si>
  <si>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</si>
  <si>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</si>
  <si>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</si>
  <si>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</si>
  <si>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</si>
  <si>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</si>
  <si>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</si>
  <si>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</si>
  <si>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</si>
  <si>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</si>
  <si>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</si>
  <si>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</si>
  <si>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</si>
  <si>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</si>
  <si>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</si>
  <si>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</si>
  <si>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</si>
  <si>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</si>
  <si>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</si>
  <si>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</si>
  <si>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</si>
  <si>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</si>
  <si>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</si>
  <si>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</si>
  <si>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</si>
  <si>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</si>
  <si>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</si>
  <si>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</si>
  <si>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</si>
  <si>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</si>
  <si>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</si>
  <si>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</si>
  <si>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</si>
  <si>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</si>
  <si>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</si>
  <si>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</si>
  <si>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</si>
  <si>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</si>
  <si>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</si>
  <si>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</si>
  <si>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</si>
  <si>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</si>
  <si>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</si>
  <si>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</si>
  <si>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</si>
  <si>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</si>
  <si>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</si>
  <si>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</si>
  <si>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</si>
  <si>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</si>
  <si>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</si>
  <si>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</si>
  <si>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</si>
  <si>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</si>
  <si>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</si>
  <si>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</si>
  <si>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</si>
  <si>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</si>
  <si>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</si>
  <si>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</si>
  <si>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</si>
  <si>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</si>
  <si>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</si>
  <si>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</si>
  <si>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</si>
  <si>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</si>
  <si>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</si>
  <si>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</si>
  <si>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</si>
  <si>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</si>
  <si>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</si>
  <si>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</si>
  <si>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</si>
  <si>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</si>
  <si>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</si>
  <si>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</si>
  <si>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</si>
  <si>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</si>
  <si>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</si>
  <si>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</si>
  <si>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</si>
  <si>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</si>
  <si>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</si>
  <si>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</si>
  <si>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</si>
  <si>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</si>
  <si>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</si>
  <si>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</si>
  <si>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</si>
  <si>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</si>
  <si>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</si>
  <si>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</si>
  <si>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</si>
  <si>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</si>
  <si>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</si>
  <si>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</si>
  <si>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</si>
  <si>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</si>
  <si>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</si>
  <si>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</si>
  <si>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</si>
  <si>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</si>
  <si>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</si>
  <si>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</si>
  <si>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</si>
  <si>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</si>
  <si>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</si>
  <si>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</si>
  <si>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</si>
  <si>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</si>
  <si>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</si>
  <si>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</si>
  <si>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</si>
  <si>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</si>
  <si>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</si>
  <si>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</si>
  <si>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</si>
  <si>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</si>
  <si>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</si>
  <si>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</si>
  <si>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</si>
  <si>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</si>
  <si>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</si>
  <si>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</si>
  <si>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</si>
  <si>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</si>
  <si>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</si>
  <si>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</si>
  <si>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</si>
  <si>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</si>
  <si>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</si>
  <si>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</si>
  <si>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</si>
  <si>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</si>
  <si>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</si>
  <si>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</si>
  <si>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</si>
  <si>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</si>
  <si>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</si>
  <si>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</si>
  <si>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</si>
  <si>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</si>
  <si>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</si>
  <si>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</si>
  <si>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</si>
  <si>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</si>
  <si>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</si>
  <si>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</si>
  <si>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</si>
  <si>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</si>
  <si>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</si>
  <si>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</si>
  <si>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</si>
  <si>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</si>
  <si>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</si>
  <si>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</si>
  <si>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</si>
  <si>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</si>
  <si>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</si>
  <si>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</si>
  <si>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</si>
  <si>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</si>
  <si>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</si>
  <si>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</si>
  <si>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</si>
  <si>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</si>
  <si>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</si>
  <si>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</si>
  <si>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</si>
  <si>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</si>
  <si>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</si>
  <si>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</si>
  <si>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</si>
  <si>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</si>
  <si>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</si>
  <si>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</si>
  <si>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</si>
  <si>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</si>
  <si>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</si>
  <si>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</si>
  <si>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</si>
  <si>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</si>
  <si>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</si>
  <si>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</si>
  <si>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</si>
  <si>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</si>
  <si>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</si>
  <si>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</si>
  <si>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</si>
  <si>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</si>
  <si>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</si>
  <si>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</si>
  <si>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</si>
  <si>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</si>
  <si>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</si>
  <si>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</si>
  <si>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</si>
  <si>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</si>
  <si>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</si>
  <si>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</si>
  <si>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</si>
  <si>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</si>
  <si>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</si>
  <si>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</si>
  <si>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</si>
  <si>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</si>
  <si>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</si>
  <si>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</si>
  <si>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</si>
  <si>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</si>
  <si>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</si>
  <si>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</si>
  <si>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</si>
  <si>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</si>
  <si>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</si>
  <si>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</si>
  <si>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</si>
  <si>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</si>
  <si>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</si>
  <si>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</si>
  <si>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</si>
  <si>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</si>
  <si>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</si>
  <si>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</si>
  <si>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</si>
  <si>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</si>
  <si>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</si>
  <si>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</si>
  <si>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</si>
  <si>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</si>
  <si>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</si>
  <si>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</si>
  <si>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</si>
  <si>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</si>
  <si>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</si>
  <si>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</si>
  <si>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</si>
  <si>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</si>
  <si>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</si>
  <si>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</si>
  <si>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</si>
  <si>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</si>
  <si>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</si>
  <si>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</si>
  <si>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</si>
  <si>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</si>
  <si>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</si>
  <si>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</si>
  <si>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</si>
  <si>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</si>
  <si>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</si>
  <si>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</si>
  <si>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</si>
  <si>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</si>
  <si>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</si>
  <si>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</si>
  <si>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</si>
  <si>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</si>
  <si>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</si>
  <si>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</si>
  <si>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</si>
  <si>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</si>
  <si>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</si>
  <si>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</si>
  <si>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</si>
  <si>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</si>
  <si>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</si>
  <si>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</si>
  <si>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</si>
  <si>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</si>
  <si>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</si>
  <si>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</si>
  <si>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</si>
  <si>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</si>
  <si>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</si>
  <si>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</si>
  <si>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</si>
  <si>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</si>
  <si>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</si>
  <si>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</si>
  <si>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</si>
  <si>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</si>
  <si>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</si>
  <si>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</si>
  <si>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</si>
  <si>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</si>
  <si>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</si>
  <si>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</si>
  <si>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</si>
  <si>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</si>
  <si>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</si>
  <si>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</si>
  <si>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</si>
  <si>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</si>
  <si>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</si>
  <si>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</si>
  <si>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</si>
  <si>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</si>
  <si>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</si>
  <si>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</si>
  <si>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</si>
  <si>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</si>
  <si>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</si>
  <si>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</si>
  <si>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</si>
  <si>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</si>
  <si>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</si>
  <si>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</si>
  <si>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</si>
  <si>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</si>
  <si>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</si>
  <si>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</si>
  <si>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</si>
  <si>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</si>
  <si>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</si>
  <si>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</si>
  <si>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</si>
  <si>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</si>
  <si>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</si>
  <si>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</si>
  <si>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</si>
  <si>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</si>
  <si>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</si>
  <si>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</si>
  <si>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</si>
  <si>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</si>
  <si>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</si>
  <si>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</si>
  <si>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</si>
  <si>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</si>
  <si>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</si>
  <si>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</si>
  <si>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</si>
  <si>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</si>
  <si>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</si>
  <si>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</si>
  <si>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</si>
  <si>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</si>
  <si>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</si>
  <si>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</si>
  <si>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</si>
  <si>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</si>
  <si>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</si>
  <si>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</si>
  <si>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</si>
  <si>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</si>
  <si>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</si>
  <si>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</si>
  <si>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</si>
  <si>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</si>
  <si>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</si>
  <si>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</si>
  <si>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</si>
  <si>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</si>
  <si>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</si>
  <si>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</si>
  <si>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</si>
  <si>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</si>
  <si>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</si>
  <si>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</si>
  <si>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</si>
  <si>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</si>
  <si>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</si>
  <si>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</si>
  <si>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</si>
  <si>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</si>
  <si>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</si>
  <si>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</si>
  <si>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</si>
  <si>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</si>
  <si>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</si>
  <si>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</si>
  <si>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</si>
  <si>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</si>
  <si>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</si>
  <si>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</si>
  <si>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</si>
  <si>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</si>
  <si>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</si>
  <si>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</si>
  <si>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</si>
  <si>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</si>
  <si>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</si>
  <si>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</si>
  <si>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</si>
  <si>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</si>
  <si>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</si>
  <si>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</si>
  <si>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</si>
  <si>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</si>
  <si>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</si>
  <si>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</si>
  <si>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</si>
  <si>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</si>
  <si>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</si>
  <si>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</si>
  <si>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</si>
  <si>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</si>
  <si>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</si>
  <si>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</si>
  <si>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</si>
  <si>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</si>
  <si>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</si>
  <si>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</si>
  <si>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</si>
  <si>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</si>
  <si>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</si>
  <si>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</si>
  <si>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</si>
  <si>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</si>
  <si>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</si>
  <si>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</si>
  <si>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</si>
  <si>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</si>
  <si>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</si>
  <si>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</si>
  <si>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</si>
  <si>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</si>
  <si>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</si>
  <si>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</si>
  <si>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</si>
  <si>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</si>
  <si>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</si>
  <si>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</si>
  <si>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</si>
  <si>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</si>
  <si>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</si>
  <si>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</si>
  <si>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</si>
  <si>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</si>
  <si>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</si>
  <si>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</si>
  <si>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</si>
  <si>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</si>
  <si>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</si>
  <si>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</si>
  <si>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</si>
  <si>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</si>
  <si>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</si>
  <si>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</si>
  <si>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</si>
  <si>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</si>
  <si>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</si>
  <si>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</si>
  <si>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</si>
  <si>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</si>
  <si>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</si>
  <si>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</si>
  <si>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</si>
  <si>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</si>
  <si>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</si>
  <si>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</si>
  <si>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</si>
  <si>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</si>
  <si>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</si>
  <si>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</si>
  <si>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</si>
  <si>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</si>
  <si>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</si>
  <si>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</si>
  <si>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</si>
  <si>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</si>
  <si>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</si>
  <si>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</si>
  <si>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</si>
  <si>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</si>
  <si>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</si>
  <si>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</si>
  <si>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</si>
  <si>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</si>
  <si>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</si>
  <si>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</si>
  <si>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</si>
  <si>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</si>
  <si>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</si>
  <si>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</si>
  <si>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</si>
  <si>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</si>
  <si>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</si>
  <si>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</si>
  <si>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</si>
  <si>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</si>
  <si>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</si>
  <si>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</si>
  <si>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</si>
  <si>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</si>
  <si>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</si>
  <si>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</si>
  <si>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</si>
  <si>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</si>
  <si>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</si>
  <si>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</si>
  <si>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</si>
  <si>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</si>
  <si>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</si>
  <si>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</si>
  <si>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</si>
  <si>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</si>
  <si>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</si>
  <si>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</si>
  <si>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</si>
  <si>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</si>
  <si>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</si>
  <si>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</si>
  <si>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</si>
  <si>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</si>
  <si>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</si>
  <si>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</si>
  <si>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</si>
  <si>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</si>
  <si>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</si>
  <si>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</si>
  <si>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</si>
  <si>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</si>
  <si>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</si>
  <si>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</si>
  <si>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</si>
  <si>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</si>
  <si>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</si>
  <si>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</si>
  <si>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</si>
  <si>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</si>
  <si>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</si>
  <si>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</si>
  <si>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</si>
  <si>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</si>
  <si>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</si>
  <si>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</si>
  <si>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</si>
  <si>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</si>
  <si>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</si>
  <si>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</si>
  <si>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</si>
  <si>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</si>
  <si>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</si>
  <si>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</si>
  <si>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</si>
  <si>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</si>
  <si>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</si>
  <si>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</si>
  <si>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</si>
  <si>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</si>
  <si>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</si>
  <si>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</si>
  <si>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</si>
  <si>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</si>
  <si>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</si>
  <si>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</si>
  <si>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</si>
  <si>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</si>
  <si>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</si>
  <si>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</si>
  <si>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</si>
  <si>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</si>
  <si>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</si>
  <si>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</si>
  <si>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</si>
  <si>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</si>
  <si>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</si>
  <si>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</si>
  <si>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</si>
  <si>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</si>
  <si>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</si>
  <si>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</si>
  <si>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</si>
  <si>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</si>
  <si>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</si>
  <si>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</si>
  <si>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</si>
  <si>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</si>
  <si>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</si>
  <si>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</si>
  <si>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</si>
  <si>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</si>
  <si>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</si>
  <si>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</si>
  <si>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</si>
  <si>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</si>
  <si>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</si>
  <si>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</si>
  <si>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</si>
  <si>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</si>
  <si>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</si>
  <si>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</si>
  <si>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</si>
  <si>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</si>
  <si>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</si>
  <si>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</si>
  <si>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</si>
  <si>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</si>
  <si>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</si>
  <si>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</si>
  <si>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</si>
  <si>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</si>
  <si>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</si>
  <si>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</si>
  <si>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</si>
  <si>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</si>
  <si>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</si>
  <si>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</si>
  <si>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</si>
  <si>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</si>
  <si>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</si>
  <si>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</si>
  <si>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</si>
  <si>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</si>
  <si>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</si>
  <si>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</si>
  <si>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</si>
  <si>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</si>
  <si>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</si>
  <si>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</si>
  <si>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</si>
  <si>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</si>
  <si>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</si>
  <si>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</si>
  <si>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</si>
  <si>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</si>
  <si>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</si>
  <si>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</si>
  <si>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</si>
  <si>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</si>
  <si>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</si>
  <si>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</si>
  <si>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</si>
  <si>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</si>
  <si>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</si>
  <si>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</si>
  <si>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</si>
  <si>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</si>
  <si>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</si>
  <si>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</si>
  <si>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</si>
  <si>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</si>
  <si>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</si>
  <si>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</si>
  <si>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</si>
  <si>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</si>
  <si>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</si>
  <si>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</si>
  <si>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</si>
  <si>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</si>
  <si>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</si>
  <si>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</si>
  <si>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</si>
  <si>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</si>
  <si>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</si>
  <si>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</si>
  <si>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</si>
  <si>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</si>
  <si>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</si>
  <si>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</si>
  <si>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</si>
  <si>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</si>
  <si>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</si>
  <si>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</si>
  <si>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</si>
  <si>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</si>
  <si>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</si>
  <si>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</si>
  <si>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</si>
  <si>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</si>
  <si>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</si>
  <si>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</si>
  <si>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</si>
  <si>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</si>
  <si>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</si>
  <si>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</si>
  <si>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</si>
  <si>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</si>
  <si>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</si>
  <si>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</si>
  <si>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</si>
  <si>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</si>
  <si>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</si>
  <si>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</si>
  <si>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</si>
  <si>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</si>
  <si>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</si>
  <si>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</si>
  <si>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</si>
  <si>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</si>
  <si>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</si>
  <si>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</si>
  <si>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</si>
  <si>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</si>
  <si>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</si>
  <si>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</si>
  <si>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</si>
  <si>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</si>
  <si>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</si>
  <si>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</si>
  <si>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</si>
  <si>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</si>
  <si>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</si>
  <si>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</si>
  <si>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</si>
  <si>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</si>
  <si>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</si>
  <si>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</si>
  <si>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</si>
  <si>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</si>
  <si>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</si>
  <si>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</si>
  <si>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</si>
  <si>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</si>
  <si>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</si>
  <si>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</si>
  <si>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</si>
  <si>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</si>
  <si>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</si>
  <si>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</si>
  <si>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</si>
  <si>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</si>
  <si>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</si>
  <si>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</si>
  <si>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</si>
  <si>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</si>
  <si>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</si>
  <si>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</si>
  <si>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</si>
  <si>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</si>
  <si>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</si>
  <si>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</si>
  <si>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</si>
  <si>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</si>
  <si>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</si>
  <si>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</si>
  <si>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</si>
  <si>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</si>
  <si>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</si>
  <si>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</si>
  <si>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</si>
  <si>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</si>
  <si>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</si>
  <si>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</si>
  <si>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</si>
  <si>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</si>
  <si>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</si>
  <si>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</si>
  <si>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</si>
  <si>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</si>
  <si>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</si>
  <si>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</si>
  <si>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</si>
  <si>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</si>
  <si>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</si>
  <si>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</si>
  <si>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</si>
  <si>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</si>
  <si>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</si>
  <si>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</si>
  <si>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</si>
  <si>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</si>
  <si>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</si>
  <si>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</si>
  <si>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</si>
  <si>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</si>
  <si>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</si>
  <si>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</si>
  <si>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</si>
  <si>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</si>
  <si>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</si>
  <si>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</si>
  <si>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</si>
  <si>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</si>
  <si>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</si>
  <si>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</si>
  <si>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</si>
  <si>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</si>
  <si>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</si>
  <si>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</si>
  <si>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</si>
  <si>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</si>
  <si>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</si>
  <si>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</si>
  <si>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</si>
  <si>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</si>
  <si>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</si>
  <si>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</si>
  <si>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</si>
  <si>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</si>
  <si>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</si>
  <si>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</si>
  <si>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</si>
  <si>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</si>
  <si>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</si>
  <si>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</si>
  <si>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</si>
  <si>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</si>
  <si>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</si>
  <si>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</si>
  <si>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</si>
  <si>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</si>
  <si>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</si>
  <si>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</si>
  <si>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</si>
  <si>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</si>
  <si>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</si>
  <si>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</si>
  <si>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</si>
  <si>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</si>
  <si>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</si>
  <si>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</si>
  <si>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</si>
  <si>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</si>
  <si>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</si>
  <si>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</si>
  <si>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</si>
  <si>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</si>
  <si>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</si>
  <si>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</si>
  <si>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</si>
  <si>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</si>
  <si>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</si>
  <si>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</si>
  <si>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</si>
  <si>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</si>
  <si>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</si>
  <si>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</si>
  <si>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</si>
  <si>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</si>
  <si>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</si>
  <si>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</si>
  <si>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</si>
  <si>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</si>
  <si>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</si>
  <si>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</si>
  <si>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</si>
  <si>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</si>
  <si>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</si>
  <si>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</si>
  <si>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</si>
  <si>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</si>
  <si>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</si>
  <si>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</si>
  <si>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</si>
  <si>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</si>
  <si>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</si>
  <si>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</si>
  <si>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</si>
  <si>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</si>
  <si>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</si>
  <si>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</si>
  <si>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</si>
  <si>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</si>
  <si>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</si>
  <si>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</si>
  <si>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</si>
  <si>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</si>
  <si>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</si>
  <si>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</si>
  <si>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</si>
  <si>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</si>
  <si>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</si>
  <si>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</si>
  <si>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</si>
  <si>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</si>
  <si>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</si>
  <si>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</si>
  <si>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</si>
  <si>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</si>
  <si>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</si>
  <si>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</si>
  <si>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</si>
  <si>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</si>
  <si>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</si>
  <si>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</si>
  <si>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</si>
  <si>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</si>
  <si>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</si>
  <si>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</si>
  <si>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</si>
  <si>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</si>
  <si>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</si>
  <si>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</si>
  <si>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</si>
  <si>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</si>
  <si>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</si>
  <si>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</si>
  <si>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</si>
  <si>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</si>
  <si>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</si>
  <si>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</si>
  <si>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</si>
  <si>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</si>
  <si>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</si>
  <si>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</si>
  <si>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</si>
  <si>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</si>
  <si>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</si>
  <si>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</si>
  <si>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</si>
  <si>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</si>
  <si>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</si>
  <si>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</si>
  <si>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</si>
  <si>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</si>
  <si>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</si>
  <si>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</si>
  <si>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</si>
  <si>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</si>
  <si>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</si>
  <si>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</si>
  <si>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</si>
  <si>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</si>
  <si>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</si>
  <si>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</si>
  <si>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</si>
  <si>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</si>
  <si>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</si>
  <si>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</si>
  <si>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</si>
  <si>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</si>
  <si>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</si>
  <si>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</si>
  <si>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</si>
  <si>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</si>
  <si>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</si>
  <si>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</si>
  <si>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</si>
  <si>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</si>
  <si>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</si>
  <si>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</si>
  <si>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</si>
  <si>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</si>
  <si>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</si>
  <si>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</si>
  <si>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</si>
  <si>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</si>
  <si>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</si>
  <si>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</si>
  <si>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</si>
  <si>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</si>
  <si>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</si>
  <si>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</si>
  <si>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</si>
  <si>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</si>
  <si>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</si>
  <si>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</si>
  <si>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</si>
  <si>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</si>
  <si>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</si>
  <si>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</si>
  <si>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</si>
  <si>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</si>
  <si>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</si>
  <si>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</si>
  <si>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</si>
  <si>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</si>
  <si>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</si>
  <si>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</si>
  <si>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</si>
  <si>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</si>
  <si>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</si>
  <si>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</si>
  <si>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</si>
  <si>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</si>
  <si>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</si>
  <si>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</si>
  <si>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</si>
  <si>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</si>
  <si>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</si>
  <si>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</si>
  <si>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</si>
  <si>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</si>
  <si>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</si>
  <si>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</si>
  <si>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</si>
  <si>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</si>
  <si>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</si>
  <si>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</si>
  <si>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</si>
  <si>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</si>
  <si>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</si>
  <si>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</si>
  <si>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</si>
  <si>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</si>
  <si>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</si>
  <si>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</si>
  <si>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</si>
  <si>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</si>
  <si>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</si>
  <si>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</si>
  <si>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</si>
  <si>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</si>
  <si>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</si>
  <si>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</si>
  <si>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</si>
  <si>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</si>
  <si>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</si>
  <si>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</si>
  <si>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</si>
  <si>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</si>
  <si>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</si>
  <si>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</si>
  <si>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</si>
  <si>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</si>
  <si>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</si>
  <si>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</si>
  <si>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</si>
  <si>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</si>
  <si>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</si>
  <si>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</si>
  <si>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</si>
  <si>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</si>
  <si>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</si>
  <si>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</si>
  <si>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</si>
  <si>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</si>
  <si>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</si>
  <si>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</si>
  <si>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</si>
  <si>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</si>
  <si>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</si>
  <si>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</si>
  <si>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</si>
  <si>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</si>
  <si>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</si>
  <si>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</si>
  <si>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</si>
  <si>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</si>
  <si>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</si>
  <si>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</si>
  <si>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</si>
  <si>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</si>
  <si>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</si>
  <si>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</si>
  <si>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</si>
  <si>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</si>
  <si>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</si>
  <si>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</si>
  <si>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</si>
  <si>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</si>
  <si>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</si>
  <si>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</si>
  <si>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</si>
  <si>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</si>
  <si>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</si>
  <si>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</si>
  <si>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</si>
  <si>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</si>
  <si>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</si>
  <si>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</si>
  <si>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</si>
  <si>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</si>
  <si>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</si>
  <si>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</si>
  <si>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</si>
  <si>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</si>
  <si>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</si>
  <si>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</si>
  <si>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</si>
  <si>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</si>
  <si>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</si>
  <si>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</si>
  <si>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</si>
  <si>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</si>
  <si>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</si>
  <si>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</si>
  <si>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</si>
  <si>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</si>
  <si>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</si>
  <si>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</si>
  <si>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</si>
  <si>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</si>
  <si>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</si>
  <si>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</si>
  <si>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</si>
  <si>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</si>
  <si>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</si>
  <si>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</si>
  <si>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</si>
  <si>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</si>
  <si>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</si>
  <si>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</si>
  <si>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</si>
  <si>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</si>
  <si>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</si>
  <si>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</si>
  <si>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</si>
  <si>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</si>
  <si>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</si>
  <si>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</si>
  <si>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</si>
  <si>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</si>
  <si>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</si>
  <si>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</si>
  <si>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</si>
  <si>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</si>
  <si>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</si>
  <si>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</si>
  <si>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</si>
  <si>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</si>
  <si>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</si>
  <si>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</si>
  <si>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</si>
  <si>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</si>
  <si>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</si>
  <si>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</si>
  <si>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</si>
  <si>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</si>
  <si>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</si>
  <si>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</si>
  <si>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</si>
  <si>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</si>
  <si>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</si>
  <si>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</si>
  <si>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</si>
  <si>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</si>
  <si>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</si>
  <si>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</si>
  <si>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</si>
  <si>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</si>
  <si>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</si>
  <si>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</si>
  <si>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</si>
  <si>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</si>
  <si>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</si>
  <si>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</si>
  <si>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</si>
  <si>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</si>
  <si>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</si>
  <si>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</si>
  <si>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</si>
  <si>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</si>
  <si>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</si>
  <si>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</si>
  <si>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</si>
  <si>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</si>
  <si>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</si>
  <si>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</si>
  <si>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</si>
  <si>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</si>
  <si>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</si>
  <si>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</si>
  <si>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</si>
  <si>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</si>
  <si>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</si>
  <si>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</si>
  <si>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</si>
  <si>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</si>
  <si>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</si>
  <si>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</si>
  <si>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</si>
  <si>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</si>
  <si>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</si>
  <si>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</si>
  <si>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</si>
  <si>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</si>
  <si>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</si>
  <si>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</si>
  <si>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</si>
  <si>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</si>
  <si>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</si>
  <si>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</si>
  <si>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</si>
  <si>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</si>
  <si>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</si>
  <si>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</si>
  <si>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</si>
  <si>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</si>
  <si>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</si>
  <si>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</si>
  <si>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</si>
  <si>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</si>
  <si>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</si>
  <si>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</si>
  <si>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</si>
  <si>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</si>
  <si>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</si>
  <si>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</si>
  <si>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</si>
  <si>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</si>
  <si>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</si>
  <si>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</si>
  <si>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</si>
  <si>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</si>
  <si>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</si>
  <si>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</si>
  <si>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</si>
  <si>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</si>
  <si>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</si>
  <si>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</si>
  <si>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</si>
  <si>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</si>
  <si>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</si>
  <si>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</si>
  <si>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</si>
  <si>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</si>
  <si>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</si>
  <si>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</si>
  <si>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</si>
  <si>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</si>
  <si>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</si>
  <si>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</si>
  <si>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</si>
  <si>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</si>
  <si>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</si>
  <si>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</si>
  <si>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</si>
  <si>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</si>
  <si>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</si>
  <si>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</si>
  <si>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</si>
  <si>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</si>
  <si>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</si>
  <si>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</si>
  <si>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</si>
  <si>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</si>
  <si>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</si>
  <si>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</si>
  <si>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</si>
  <si>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</si>
  <si>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</si>
  <si>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</si>
  <si>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</si>
  <si>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</si>
  <si>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</si>
  <si>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</si>
  <si>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</si>
  <si>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</si>
  <si>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</si>
  <si>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</si>
  <si>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</si>
  <si>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</si>
  <si>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</si>
  <si>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</si>
  <si>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</si>
  <si>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</si>
  <si>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</si>
  <si>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</si>
  <si>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</si>
  <si>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</si>
  <si>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</si>
  <si>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</si>
  <si>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</si>
  <si>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</si>
  <si>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</si>
  <si>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</si>
  <si>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</si>
  <si>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</si>
  <si>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</si>
  <si>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</si>
  <si>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</si>
  <si>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</si>
  <si>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</si>
  <si>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</si>
  <si>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</si>
  <si>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</si>
  <si>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</si>
  <si>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</si>
  <si>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</si>
  <si>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</si>
  <si>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</si>
  <si>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</si>
  <si>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</si>
  <si>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</si>
  <si>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</si>
  <si>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</si>
  <si>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</si>
  <si>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</si>
  <si>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</si>
  <si>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</si>
  <si>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</si>
  <si>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</si>
  <si>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</si>
  <si>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</si>
  <si>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</si>
  <si>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</si>
  <si>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</si>
  <si>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</si>
  <si>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</si>
  <si>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</si>
  <si>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</si>
  <si>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</si>
  <si>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</si>
  <si>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</si>
  <si>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</si>
  <si>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</si>
  <si>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</si>
  <si>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</si>
  <si>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</si>
  <si>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</si>
  <si>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</si>
  <si>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</si>
  <si>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</si>
  <si>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</si>
  <si>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</si>
  <si>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</si>
  <si>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</si>
  <si>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</si>
  <si>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</si>
  <si>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</si>
  <si>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</si>
  <si>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</si>
  <si>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</si>
  <si>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</si>
  <si>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</si>
  <si>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</si>
  <si>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</si>
  <si>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</si>
  <si>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</si>
  <si>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</si>
  <si>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</si>
  <si>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</si>
  <si>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</si>
  <si>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</si>
  <si>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</si>
  <si>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</si>
  <si>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</si>
  <si>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</si>
  <si>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</si>
  <si>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</si>
  <si>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</si>
  <si>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</si>
  <si>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</si>
  <si>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</si>
  <si>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</si>
  <si>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</si>
  <si>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</si>
  <si>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</si>
  <si>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</si>
  <si>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</si>
  <si>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</si>
  <si>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</si>
  <si>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</si>
  <si>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</si>
  <si>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</si>
  <si>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</si>
  <si>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</si>
  <si>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</si>
  <si>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</si>
  <si>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</si>
  <si>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</si>
  <si>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</si>
  <si>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</si>
  <si>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</si>
  <si>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</si>
  <si>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</si>
  <si>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</si>
  <si>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</si>
  <si>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</si>
  <si>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</si>
  <si>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</si>
  <si>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</si>
  <si>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</si>
  <si>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</si>
  <si>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</si>
  <si>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</si>
  <si>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</si>
  <si>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</si>
  <si>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</si>
  <si>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</si>
  <si>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</si>
  <si>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</si>
  <si>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</si>
  <si>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</si>
  <si>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</si>
  <si>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</si>
  <si>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</si>
  <si>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</si>
  <si>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</si>
  <si>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</si>
  <si>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</si>
  <si>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</si>
  <si>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</si>
  <si>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</si>
  <si>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</si>
  <si>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</si>
  <si>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</si>
  <si>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</si>
  <si>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</si>
  <si>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</si>
  <si>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</si>
  <si>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</si>
  <si>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</si>
  <si>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</si>
  <si>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</si>
  <si>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</si>
  <si>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</si>
  <si>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</si>
  <si>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</si>
  <si>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</si>
  <si>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</si>
  <si>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</si>
  <si>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</si>
  <si>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</si>
  <si>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</si>
  <si>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</si>
  <si>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</si>
  <si>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</si>
  <si>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</si>
  <si>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</si>
  <si>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</si>
  <si>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</si>
  <si>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</si>
  <si>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</si>
  <si>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</si>
  <si>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</si>
  <si>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</si>
  <si>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</si>
  <si>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</si>
  <si>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</si>
  <si>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</si>
  <si>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</si>
  <si>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</si>
  <si>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</si>
  <si>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</si>
  <si>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</si>
  <si>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</si>
  <si>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</si>
  <si>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</si>
  <si>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</si>
  <si>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</si>
  <si>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</si>
  <si>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</si>
  <si>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</si>
  <si>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</si>
  <si>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</si>
  <si>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</si>
  <si>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</si>
  <si>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</si>
  <si>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</si>
  <si>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</si>
  <si>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</si>
  <si>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</si>
  <si>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</si>
  <si>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</si>
  <si>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</si>
  <si>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</si>
  <si>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</si>
  <si>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</si>
  <si>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</si>
  <si>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</si>
  <si>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</si>
  <si>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</si>
  <si>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</si>
  <si>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</si>
  <si>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</si>
  <si>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</si>
  <si>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</si>
  <si>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</si>
  <si>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</si>
  <si>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</si>
  <si>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</si>
  <si>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</si>
  <si>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</si>
  <si>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</si>
  <si>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</si>
  <si>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</si>
  <si>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</si>
  <si>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</si>
  <si>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</si>
  <si>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</si>
  <si>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</si>
  <si>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</si>
  <si>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</si>
  <si>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</si>
  <si>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</si>
  <si>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</si>
  <si>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</si>
  <si>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</si>
  <si>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</si>
  <si>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</si>
  <si>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</si>
  <si>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</si>
  <si>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</si>
  <si>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</si>
  <si>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</si>
  <si>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</si>
  <si>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</si>
  <si>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</si>
  <si>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</si>
  <si>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</si>
  <si>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</si>
  <si>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</si>
  <si>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</si>
  <si>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</si>
  <si>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</si>
  <si>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</si>
  <si>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</si>
  <si>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</si>
  <si>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</si>
  <si>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</si>
  <si>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</si>
  <si>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</si>
  <si>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</si>
  <si>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</si>
  <si>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</si>
  <si>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</si>
  <si>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</si>
  <si>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</si>
  <si>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</si>
  <si>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</si>
  <si>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</si>
  <si>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</si>
  <si>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</si>
  <si>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</si>
  <si>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</si>
  <si>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</si>
  <si>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</si>
  <si>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</si>
  <si>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</si>
  <si>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</si>
  <si>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</si>
  <si>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</si>
  <si>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</si>
  <si>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</si>
  <si>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</si>
  <si>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</si>
  <si>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</si>
  <si>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</si>
  <si>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</si>
  <si>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</si>
  <si>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</si>
  <si>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</si>
  <si>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</si>
  <si>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</si>
  <si>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</si>
  <si>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</si>
  <si>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</si>
  <si>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</si>
  <si>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</si>
  <si>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</si>
  <si>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</si>
  <si>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</si>
  <si>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</si>
  <si>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</si>
  <si>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</si>
  <si>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</si>
  <si>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</si>
  <si>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</si>
  <si>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</si>
  <si>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</si>
  <si>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</si>
  <si>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</si>
  <si>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</si>
  <si>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</si>
  <si>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</si>
  <si>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</si>
  <si>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</si>
  <si>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</si>
  <si>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</si>
  <si>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</si>
  <si>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</si>
  <si>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</si>
  <si>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</si>
  <si>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</si>
  <si>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</si>
  <si>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</si>
  <si>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</si>
  <si>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</si>
  <si>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</si>
  <si>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</si>
  <si>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</si>
  <si>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</si>
  <si>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</si>
  <si>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</si>
  <si>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</si>
  <si>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</si>
  <si>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</si>
  <si>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</si>
  <si>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</si>
  <si>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</si>
  <si>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</si>
  <si>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</si>
  <si>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</si>
  <si>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</si>
  <si>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</si>
  <si>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</si>
  <si>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</si>
  <si>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</si>
  <si>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</si>
  <si>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</si>
  <si>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</si>
  <si>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</si>
  <si>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</si>
  <si>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</si>
  <si>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</si>
  <si>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</si>
  <si>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</si>
  <si>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</si>
  <si>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</si>
  <si>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</si>
  <si>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</si>
  <si>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</si>
  <si>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</si>
  <si>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</si>
  <si>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</si>
  <si>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</si>
  <si>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</si>
  <si>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</si>
  <si>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</si>
  <si>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</si>
  <si>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</si>
  <si>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</si>
  <si>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</si>
  <si>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</si>
  <si>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</si>
  <si>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</si>
  <si>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</si>
  <si>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</si>
  <si>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</si>
  <si>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</si>
  <si>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</si>
  <si>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</si>
  <si>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</si>
  <si>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</si>
  <si>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</si>
  <si>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</si>
  <si>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</si>
  <si>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</si>
  <si>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</si>
  <si>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</si>
  <si>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</si>
  <si>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</si>
  <si>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</si>
  <si>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</si>
  <si>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</si>
  <si>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</si>
  <si>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</si>
  <si>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</si>
  <si>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</si>
  <si>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</si>
  <si>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</si>
  <si>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</si>
  <si>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</si>
  <si>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</si>
  <si>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</si>
  <si>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</si>
  <si>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</si>
  <si>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</si>
  <si>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</si>
  <si>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</si>
  <si>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</si>
  <si>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</si>
  <si>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</si>
  <si>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</si>
  <si>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</si>
  <si>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</si>
  <si>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</si>
  <si>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</si>
  <si>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</si>
  <si>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</si>
  <si>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</si>
  <si>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</si>
  <si>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</si>
  <si>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</si>
  <si>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</si>
  <si>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</si>
  <si>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</si>
  <si>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</si>
  <si>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</si>
  <si>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</si>
  <si>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</si>
  <si>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</si>
  <si>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</si>
  <si>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</si>
  <si>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</si>
  <si>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</si>
  <si>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</si>
  <si>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</si>
  <si>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</si>
  <si>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</si>
  <si>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</si>
  <si>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</si>
  <si>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</si>
  <si>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</si>
  <si>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</si>
  <si>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</si>
  <si>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</si>
  <si>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</si>
  <si>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</si>
  <si>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</si>
  <si>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</si>
  <si>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</si>
  <si>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</si>
  <si>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</si>
  <si>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</si>
  <si>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</si>
  <si>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</si>
  <si>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</si>
  <si>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</si>
  <si>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</si>
  <si>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</si>
  <si>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</si>
  <si>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</si>
  <si>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</si>
  <si>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</si>
  <si>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</si>
  <si>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</si>
  <si>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</si>
  <si>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</si>
  <si>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</si>
  <si>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</si>
  <si>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</si>
  <si>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</si>
  <si>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</si>
  <si>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</si>
  <si>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</si>
  <si>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</si>
  <si>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</si>
  <si>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</si>
  <si>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</si>
  <si>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</si>
  <si>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</si>
  <si>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</si>
  <si>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</si>
  <si>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</si>
  <si>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</si>
  <si>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</si>
  <si>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</si>
  <si>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</si>
  <si>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</si>
  <si>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</si>
  <si>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</si>
  <si>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</si>
  <si>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</si>
  <si>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</si>
  <si>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</si>
  <si>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</si>
  <si>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</si>
  <si>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</si>
  <si>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</si>
  <si>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</si>
  <si>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</si>
  <si>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</si>
  <si>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</si>
  <si>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</si>
  <si>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</si>
  <si>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</si>
  <si>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</si>
  <si>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</si>
  <si>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</si>
  <si>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</si>
  <si>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</si>
  <si>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</si>
  <si>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</si>
  <si>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</si>
  <si>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</si>
  <si>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</si>
  <si>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</si>
  <si>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</si>
  <si>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</si>
  <si>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</si>
  <si>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</si>
  <si>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</si>
  <si>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</si>
  <si>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</si>
  <si>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</si>
  <si>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</si>
  <si>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</si>
  <si>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</si>
  <si>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</si>
  <si>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</si>
  <si>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</si>
  <si>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</si>
  <si>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</si>
  <si>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</si>
  <si>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</si>
  <si>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</si>
  <si>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</si>
  <si>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</si>
  <si>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</si>
  <si>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</si>
  <si>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</si>
  <si>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</si>
  <si>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</si>
  <si>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</si>
  <si>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</si>
  <si>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</si>
  <si>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</si>
  <si>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</si>
  <si>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</si>
  <si>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</si>
  <si>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</si>
  <si>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</si>
  <si>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</si>
  <si>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</si>
  <si>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</si>
  <si>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</si>
  <si>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</si>
  <si>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</si>
  <si>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</si>
  <si>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</si>
  <si>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</si>
  <si>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</si>
  <si>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</si>
  <si>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</si>
  <si>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</si>
  <si>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</si>
  <si>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</si>
  <si>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</si>
  <si>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</si>
  <si>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</si>
  <si>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</si>
  <si>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</si>
  <si>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</si>
  <si>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</si>
  <si>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</si>
  <si>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</si>
  <si>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</si>
  <si>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</si>
  <si>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</si>
  <si>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</si>
  <si>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</si>
  <si>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</si>
  <si>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</si>
  <si>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</si>
  <si>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</si>
  <si>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</si>
  <si>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</si>
  <si>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</si>
  <si>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</si>
  <si>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</si>
  <si>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</si>
  <si>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</si>
  <si>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</si>
  <si>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</si>
  <si>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</si>
  <si>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</si>
  <si>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</si>
  <si>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</si>
  <si>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</si>
  <si>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</si>
  <si>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</si>
  <si>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</si>
  <si>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</si>
  <si>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</si>
  <si>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</si>
  <si>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</si>
  <si>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</si>
  <si>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</si>
  <si>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</si>
  <si>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</si>
  <si>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</si>
  <si>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</si>
  <si>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</si>
  <si>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</si>
  <si>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</si>
  <si>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</si>
  <si>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</si>
  <si>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</si>
  <si>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</si>
  <si>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</si>
  <si>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</si>
  <si>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</si>
  <si>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</si>
  <si>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</si>
  <si>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</si>
  <si>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</si>
  <si>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</si>
  <si>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</si>
  <si>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</si>
  <si>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</si>
  <si>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</si>
  <si>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</si>
  <si>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</si>
  <si>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</si>
  <si>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</si>
  <si>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</si>
  <si>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</si>
  <si>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</si>
  <si>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</si>
  <si>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</si>
  <si>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</si>
  <si>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</si>
  <si>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</si>
  <si>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</si>
  <si>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</si>
  <si>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</si>
  <si>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</si>
  <si>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</si>
  <si>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</si>
  <si>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</si>
  <si>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</si>
  <si>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</si>
  <si>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</si>
  <si>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</si>
  <si>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</si>
  <si>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</si>
  <si>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</si>
  <si>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</si>
  <si>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</si>
  <si>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</si>
  <si>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</si>
  <si>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</si>
  <si>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</si>
  <si>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</si>
  <si>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</si>
  <si>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</si>
  <si>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</si>
  <si>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</si>
  <si>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</si>
  <si>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</si>
  <si>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</si>
  <si>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</si>
  <si>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</si>
  <si>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</si>
  <si>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</si>
  <si>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</si>
  <si>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</si>
  <si>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</si>
  <si>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</si>
  <si>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</si>
  <si>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</si>
  <si>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</si>
  <si>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</si>
  <si>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</si>
  <si>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</si>
  <si>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</si>
  <si>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</si>
  <si>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</si>
  <si>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</si>
  <si>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</si>
  <si>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</si>
  <si>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</si>
  <si>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</si>
  <si>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</si>
  <si>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</si>
  <si>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</si>
  <si>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</si>
  <si>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</si>
  <si>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</si>
  <si>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</si>
  <si>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</si>
  <si>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</si>
  <si>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</si>
  <si>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</si>
  <si>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</si>
  <si>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</si>
  <si>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</si>
  <si>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</si>
  <si>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</si>
  <si>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</si>
  <si>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</si>
  <si>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</si>
  <si>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</si>
  <si>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</si>
  <si>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</si>
  <si>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</si>
  <si>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</si>
  <si>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</si>
  <si>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</si>
  <si>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</si>
  <si>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</si>
  <si>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</si>
  <si>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</si>
  <si>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</si>
  <si>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</si>
  <si>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</si>
  <si>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</si>
  <si>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</si>
  <si>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</si>
  <si>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</si>
  <si>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</si>
  <si>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</si>
  <si>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</si>
  <si>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</si>
  <si>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</si>
  <si>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</si>
  <si>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</si>
  <si>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</si>
  <si>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</si>
  <si>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</si>
  <si>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</si>
  <si>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</si>
  <si>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</si>
  <si>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</si>
  <si>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</si>
  <si>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</si>
  <si>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</si>
  <si>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</si>
  <si>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</si>
  <si>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</si>
  <si>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</si>
  <si>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</si>
  <si>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</si>
  <si>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</si>
  <si>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</si>
  <si>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</si>
  <si>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</si>
  <si>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</si>
  <si>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</si>
  <si>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</si>
  <si>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</si>
  <si>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</si>
  <si>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</si>
  <si>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</si>
  <si>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</si>
  <si>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</si>
  <si>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</si>
  <si>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</si>
  <si>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</si>
  <si>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</si>
  <si>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</si>
  <si>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</si>
  <si>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</si>
  <si>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</si>
  <si>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</si>
  <si>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</si>
  <si>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</si>
  <si>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</si>
  <si>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</si>
  <si>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</si>
  <si>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</si>
  <si>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</si>
  <si>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</si>
  <si>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</si>
  <si>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</si>
  <si>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</si>
  <si>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</si>
  <si>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</si>
  <si>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</si>
  <si>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</si>
  <si>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</si>
  <si>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</si>
  <si>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</si>
  <si>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</si>
  <si>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</si>
  <si>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</si>
  <si>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</si>
  <si>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</si>
  <si>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</si>
  <si>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</si>
  <si>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</si>
  <si>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</si>
  <si>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</si>
  <si>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</si>
  <si>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</si>
  <si>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</si>
  <si>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</si>
  <si>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</si>
  <si>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</si>
  <si>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</si>
  <si>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</si>
  <si>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</si>
  <si>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</si>
  <si>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</si>
  <si>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</si>
  <si>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</si>
  <si>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</si>
  <si>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</si>
  <si>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</si>
  <si>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</si>
  <si>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</si>
  <si>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</si>
  <si>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</si>
  <si>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</si>
  <si>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</si>
  <si>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</si>
  <si>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</si>
  <si>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</si>
  <si>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</si>
  <si>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</si>
  <si>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</si>
  <si>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</si>
  <si>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</si>
  <si>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</si>
  <si>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</si>
  <si>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</si>
  <si>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</si>
  <si>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</si>
  <si>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</si>
  <si>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</si>
  <si>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</si>
  <si>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</si>
  <si>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</si>
  <si>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</si>
  <si>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</si>
  <si>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</si>
  <si>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</si>
  <si>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</si>
  <si>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</si>
  <si>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</si>
  <si>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</si>
  <si>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</si>
  <si>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</si>
  <si>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</si>
  <si>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</si>
  <si>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</si>
  <si>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</si>
  <si>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</si>
  <si>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</si>
  <si>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</si>
  <si>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</si>
  <si>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</si>
  <si>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</si>
  <si>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</si>
  <si>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</si>
  <si>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</si>
  <si>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</si>
  <si>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</si>
  <si>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</si>
  <si>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</si>
  <si>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</si>
  <si>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</si>
  <si>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</si>
  <si>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</si>
  <si>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</si>
  <si>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</si>
  <si>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</si>
  <si>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</si>
  <si>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</si>
  <si>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</si>
  <si>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</si>
  <si>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</si>
  <si>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</si>
  <si>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</si>
  <si>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</si>
  <si>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</si>
  <si>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</si>
  <si>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</si>
  <si>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</si>
  <si>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</si>
  <si>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</si>
  <si>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</si>
  <si>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</si>
  <si>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</si>
  <si>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</si>
  <si>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</si>
  <si>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</si>
  <si>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</si>
  <si>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</si>
  <si>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</si>
  <si>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</si>
  <si>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</si>
  <si>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</si>
  <si>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</si>
  <si>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</si>
  <si>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</si>
  <si>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</si>
  <si>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</si>
  <si>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</si>
  <si>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</si>
  <si>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</si>
  <si>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</si>
  <si>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</si>
  <si>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</si>
  <si>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</si>
  <si>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</si>
  <si>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</si>
  <si>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</si>
  <si>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</si>
  <si>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</si>
  <si>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</si>
  <si>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</si>
  <si>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</si>
  <si>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</si>
  <si>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</si>
  <si>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</si>
  <si>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</si>
  <si>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</si>
  <si>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</si>
  <si>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</si>
  <si>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</si>
  <si>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</si>
  <si>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</si>
  <si>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</si>
  <si>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</si>
  <si>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</si>
  <si>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</si>
  <si>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</si>
  <si>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</si>
  <si>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</si>
  <si>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</si>
  <si>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</si>
  <si>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</si>
  <si>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</si>
  <si>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</si>
  <si>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</si>
  <si>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</si>
  <si>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</si>
  <si>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</si>
  <si>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</si>
  <si>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</si>
  <si>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</si>
  <si>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</si>
  <si>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</si>
  <si>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</si>
  <si>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</si>
  <si>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</si>
  <si>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</si>
  <si>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</si>
  <si>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</si>
  <si>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</si>
  <si>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</si>
  <si>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</si>
  <si>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</si>
  <si>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</si>
  <si>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</si>
  <si>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</si>
  <si>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</si>
  <si>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</si>
  <si>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</si>
  <si>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</si>
  <si>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</si>
  <si>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</si>
  <si>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</si>
  <si>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</si>
  <si>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</si>
  <si>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</si>
  <si>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</si>
  <si>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</si>
  <si>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</si>
  <si>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</si>
  <si>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</si>
  <si>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</si>
  <si>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</si>
  <si>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</si>
  <si>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</si>
  <si>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</si>
  <si>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</si>
  <si>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</si>
  <si>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</si>
  <si>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</si>
  <si>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</si>
  <si>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</si>
  <si>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</si>
  <si>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</si>
  <si>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</si>
  <si>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</si>
  <si>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</si>
  <si>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</si>
  <si>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</si>
  <si>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</si>
  <si>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</si>
  <si>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</si>
  <si>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</si>
  <si>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</si>
  <si>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</si>
  <si>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</si>
  <si>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</si>
  <si>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</si>
  <si>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</si>
  <si>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</si>
  <si>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</si>
  <si>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</si>
  <si>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</si>
  <si>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</si>
  <si>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</si>
  <si>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</si>
  <si>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</si>
  <si>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</si>
  <si>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</si>
  <si>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</si>
  <si>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</si>
  <si>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</si>
  <si>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</si>
  <si>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</si>
  <si>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</si>
  <si>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</si>
  <si>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</si>
  <si>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</si>
  <si>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</si>
  <si>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</si>
  <si>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</si>
  <si>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</si>
  <si>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</si>
  <si>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</si>
  <si>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</si>
  <si>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</si>
  <si>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</si>
  <si>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</si>
  <si>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</si>
  <si>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</si>
  <si>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</si>
  <si>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</si>
  <si>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</si>
  <si>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</si>
  <si>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</si>
  <si>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</si>
  <si>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</si>
  <si>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</si>
  <si>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</si>
  <si>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</si>
  <si>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</si>
  <si>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</si>
  <si>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</si>
  <si>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</si>
  <si>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</si>
  <si>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</si>
  <si>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</si>
  <si>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</si>
  <si>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</si>
  <si>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</si>
  <si>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</si>
  <si>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</si>
  <si>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</si>
  <si>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</si>
  <si>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</si>
  <si>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</si>
  <si>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</si>
  <si>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</si>
  <si>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</si>
  <si>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</si>
  <si>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</si>
  <si>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</si>
  <si>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</si>
  <si>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</si>
  <si>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</si>
  <si>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</si>
  <si>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</si>
  <si>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</si>
  <si>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</si>
  <si>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</si>
  <si>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</si>
  <si>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</si>
  <si>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</si>
  <si>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</si>
  <si>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</si>
  <si>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</si>
  <si>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</si>
  <si>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</si>
  <si>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</si>
  <si>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</si>
  <si>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</si>
  <si>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</si>
  <si>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</si>
  <si>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</si>
  <si>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</si>
  <si>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</si>
  <si>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</si>
  <si>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</si>
  <si>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</si>
  <si>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</si>
  <si>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</si>
  <si>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</si>
  <si>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</si>
  <si>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</si>
  <si>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</si>
  <si>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</si>
  <si>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</si>
  <si>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</si>
  <si>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</si>
  <si>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</si>
  <si>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</si>
  <si>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</si>
  <si>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</si>
  <si>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</si>
  <si>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</si>
  <si>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</si>
  <si>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</si>
  <si>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</si>
  <si>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</si>
  <si>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</si>
  <si>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</si>
  <si>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</si>
  <si>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</si>
  <si>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</si>
  <si>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</si>
  <si>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</si>
  <si>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</si>
  <si>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</si>
  <si>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</si>
  <si>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</si>
  <si>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</si>
  <si>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</si>
  <si>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</si>
  <si>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</si>
  <si>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</si>
  <si>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</si>
  <si>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</si>
  <si>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</si>
  <si>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</si>
  <si>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</si>
  <si>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</si>
  <si>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</si>
  <si>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</si>
  <si>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</si>
  <si>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</si>
  <si>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</si>
  <si>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</si>
  <si>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</si>
  <si>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</si>
  <si>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</si>
  <si>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</si>
  <si>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</si>
  <si>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</si>
  <si>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</si>
  <si>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</si>
  <si>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</si>
  <si>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</si>
  <si>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</si>
  <si>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</si>
  <si>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</si>
  <si>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</si>
  <si>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</si>
  <si>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</si>
  <si>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</si>
  <si>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</si>
  <si>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</si>
  <si>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</si>
  <si>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</si>
  <si>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</si>
  <si>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</si>
  <si>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</si>
  <si>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</si>
  <si>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</si>
  <si>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</si>
  <si>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</si>
  <si>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</si>
  <si>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</si>
  <si>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</si>
  <si>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</si>
  <si>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</si>
  <si>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</si>
  <si>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</si>
  <si>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</si>
  <si>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</si>
  <si>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</si>
  <si>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</si>
  <si>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</si>
  <si>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</si>
  <si>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</si>
  <si>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</si>
  <si>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</si>
  <si>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</si>
  <si>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</si>
  <si>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</si>
  <si>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</si>
  <si>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</si>
  <si>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</si>
  <si>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</si>
  <si>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</si>
  <si>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</si>
  <si>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</si>
  <si>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</si>
  <si>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</si>
  <si>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</si>
  <si>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</si>
  <si>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</si>
  <si>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</si>
  <si>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</si>
  <si>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</si>
  <si>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</si>
  <si>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</si>
  <si>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</si>
  <si>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</si>
  <si>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</si>
  <si>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</si>
  <si>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</si>
  <si>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</si>
  <si>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</si>
  <si>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</si>
  <si>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</si>
  <si>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</si>
  <si>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</si>
  <si>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</si>
  <si>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</si>
  <si>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</si>
  <si>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</si>
  <si>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</si>
  <si>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</si>
  <si>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</si>
  <si>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</si>
  <si>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</si>
  <si>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</si>
  <si>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</si>
  <si>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</si>
  <si>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</si>
  <si>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</si>
  <si>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</si>
  <si>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</si>
  <si>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</si>
  <si>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</si>
  <si>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</si>
  <si>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</si>
  <si>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</si>
  <si>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</si>
  <si>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</si>
  <si>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</si>
  <si>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</si>
  <si>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</si>
  <si>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</si>
  <si>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</si>
  <si>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</si>
  <si>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</si>
  <si>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</si>
  <si>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</si>
  <si>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</si>
  <si>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</si>
  <si>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</si>
  <si>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</si>
  <si>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</si>
  <si>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</si>
  <si>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</si>
  <si>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</si>
  <si>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</si>
  <si>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</si>
  <si>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</si>
  <si>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</si>
  <si>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</si>
  <si>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</si>
  <si>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</si>
  <si>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</si>
  <si>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</si>
  <si>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</si>
  <si>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</si>
  <si>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</si>
  <si>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</si>
  <si>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</si>
  <si>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</si>
  <si>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</si>
  <si>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</si>
  <si>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</si>
  <si>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</si>
  <si>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</si>
  <si>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</si>
  <si>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</si>
  <si>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</si>
  <si>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</si>
  <si>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</si>
  <si>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</si>
  <si>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</si>
  <si>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</si>
  <si>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</si>
  <si>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</si>
  <si>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</si>
  <si>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</si>
  <si>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</si>
  <si>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</si>
  <si>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</si>
  <si>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</si>
  <si>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</si>
  <si>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</si>
  <si>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</si>
  <si>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</si>
  <si>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</si>
  <si>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</si>
  <si>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</si>
  <si>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</si>
  <si>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</si>
  <si>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</si>
  <si>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</si>
  <si>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</si>
  <si>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</si>
  <si>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</si>
  <si>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</si>
  <si>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</si>
  <si>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</si>
  <si>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</si>
  <si>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</si>
  <si>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</si>
  <si>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</si>
  <si>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</si>
  <si>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</si>
  <si>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</si>
  <si>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</si>
  <si>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</si>
  <si>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</si>
  <si>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</si>
  <si>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</si>
  <si>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</si>
  <si>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</si>
  <si>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</si>
  <si>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</si>
  <si>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</si>
  <si>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</si>
  <si>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</si>
  <si>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</si>
  <si>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</si>
  <si>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</si>
  <si>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</si>
  <si>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</si>
  <si>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</si>
  <si>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</si>
  <si>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</si>
  <si>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</si>
  <si>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</si>
  <si>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</si>
  <si>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</si>
  <si>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</si>
  <si>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</si>
  <si>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</si>
  <si>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</si>
  <si>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</si>
  <si>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</si>
  <si>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</si>
  <si>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</si>
  <si>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</si>
  <si>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</si>
  <si>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</si>
  <si>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</si>
  <si>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</si>
  <si>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</si>
  <si>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</si>
  <si>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</si>
  <si>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</si>
  <si>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</si>
  <si>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</si>
  <si>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</si>
  <si>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</si>
  <si>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</si>
  <si>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</si>
  <si>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</si>
  <si>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</si>
  <si>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</si>
  <si>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</si>
  <si>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</si>
  <si>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</si>
  <si>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</si>
  <si>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</si>
  <si>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</si>
  <si>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</si>
  <si>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</si>
  <si>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</si>
  <si>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</si>
  <si>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</si>
  <si>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</si>
  <si>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</si>
  <si>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</si>
  <si>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</si>
  <si>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</si>
  <si>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</si>
  <si>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</si>
  <si>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</si>
  <si>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</si>
  <si>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</si>
  <si>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</si>
  <si>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</si>
  <si>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</si>
  <si>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</si>
  <si>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</si>
  <si>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</si>
  <si>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</si>
  <si>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</si>
  <si>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</si>
  <si>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</si>
  <si>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</si>
  <si>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</si>
  <si>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</si>
  <si>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</si>
  <si>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</si>
  <si>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</si>
  <si>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</si>
  <si>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</si>
  <si>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</si>
  <si>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</si>
  <si>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</si>
  <si>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</si>
  <si>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</si>
  <si>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</si>
  <si>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</si>
  <si>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</si>
  <si>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</si>
  <si>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</si>
  <si>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</si>
  <si>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</si>
  <si>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</si>
  <si>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</si>
  <si>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</si>
  <si>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</si>
  <si>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</si>
  <si>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</si>
  <si>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</si>
  <si>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</si>
  <si>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</si>
  <si>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</si>
  <si>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</si>
  <si>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</si>
  <si>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</si>
  <si>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</si>
  <si>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</si>
  <si>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</si>
  <si>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</si>
  <si>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</si>
  <si>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</si>
  <si>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</si>
  <si>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</si>
  <si>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</si>
  <si>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</si>
  <si>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</si>
  <si>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</si>
  <si>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</si>
  <si>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</si>
  <si>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</si>
  <si>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</si>
  <si>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</si>
  <si>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</si>
  <si>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</si>
  <si>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</si>
  <si>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</si>
  <si>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</si>
  <si>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</si>
  <si>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</si>
  <si>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</si>
  <si>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</si>
  <si>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</si>
  <si>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</si>
  <si>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</si>
  <si>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</si>
  <si>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</si>
  <si>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</si>
  <si>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</si>
  <si>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</si>
  <si>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</si>
  <si>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</si>
  <si>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</si>
  <si>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</si>
  <si>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</si>
  <si>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</si>
  <si>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</si>
  <si>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</si>
  <si>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</si>
  <si>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</si>
  <si>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</si>
  <si>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</si>
  <si>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</si>
  <si>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</si>
  <si>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</si>
  <si>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</si>
  <si>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</si>
  <si>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</si>
  <si>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</si>
  <si>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</si>
  <si>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</si>
  <si>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</si>
  <si>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</si>
  <si>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</si>
  <si>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</si>
  <si>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</si>
  <si>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</si>
  <si>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</si>
  <si>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</si>
  <si>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</si>
  <si>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</si>
  <si>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</si>
  <si>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</si>
  <si>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</si>
  <si>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</si>
  <si>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</si>
  <si>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</si>
  <si>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</si>
  <si>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</si>
  <si>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</si>
  <si>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</si>
  <si>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</si>
  <si>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</si>
  <si>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</si>
  <si>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</si>
  <si>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</si>
  <si>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</si>
  <si>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</si>
  <si>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</si>
  <si>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</si>
  <si>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</si>
  <si>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</si>
  <si>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</si>
  <si>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</si>
  <si>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</si>
  <si>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</si>
  <si>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</si>
  <si>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</si>
  <si>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</si>
  <si>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</si>
  <si>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</si>
  <si>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</si>
  <si>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</si>
  <si>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</si>
  <si>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</si>
  <si>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</si>
  <si>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</si>
  <si>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</si>
  <si>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</si>
  <si>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</si>
  <si>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</si>
  <si>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</si>
  <si>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</si>
  <si>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</si>
  <si>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</si>
  <si>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</si>
  <si>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</si>
  <si>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</si>
  <si>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</si>
  <si>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</si>
  <si>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</si>
  <si>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</si>
  <si>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</si>
  <si>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</si>
  <si>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</si>
  <si>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</si>
  <si>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</si>
  <si>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</si>
  <si>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</si>
  <si>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</si>
  <si>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</si>
  <si>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</si>
  <si>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</si>
  <si>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</si>
  <si>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</si>
  <si>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</si>
  <si>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</si>
  <si>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</si>
  <si>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</si>
  <si>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</si>
  <si>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</si>
  <si>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</si>
  <si>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</si>
  <si>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</si>
  <si>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</si>
  <si>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</si>
  <si>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</si>
  <si>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</si>
  <si>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</si>
  <si>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</si>
  <si>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</si>
  <si>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</si>
  <si>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</si>
  <si>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</si>
  <si>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</si>
  <si>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</si>
  <si>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</si>
  <si>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</si>
  <si>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</si>
  <si>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</si>
  <si>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</si>
  <si>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</si>
  <si>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</si>
  <si>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</si>
  <si>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</si>
  <si>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</si>
  <si>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</si>
  <si>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</si>
  <si>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</si>
  <si>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</si>
  <si>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</si>
  <si>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</si>
  <si>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</si>
  <si>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</si>
  <si>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</si>
  <si>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</si>
  <si>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</si>
  <si>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</si>
  <si>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</si>
  <si>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</si>
  <si>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</si>
  <si>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</si>
  <si>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</si>
  <si>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</si>
  <si>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</si>
  <si>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</si>
  <si>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</si>
  <si>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</si>
  <si>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</si>
  <si>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</si>
  <si>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</si>
  <si>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</si>
  <si>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</si>
  <si>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</si>
  <si>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</si>
  <si>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</si>
  <si>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</si>
  <si>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</si>
  <si>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</si>
  <si>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</si>
  <si>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</si>
  <si>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</si>
  <si>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</si>
  <si>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</si>
  <si>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</si>
  <si>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</si>
  <si>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</si>
  <si>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</si>
  <si>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</si>
  <si>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</si>
  <si>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</si>
  <si>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</si>
  <si>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</si>
  <si>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</si>
  <si>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</si>
  <si>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</si>
  <si>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</si>
  <si>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</si>
  <si>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</si>
  <si>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</si>
  <si>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</si>
  <si>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</si>
  <si>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</si>
  <si>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</si>
  <si>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</si>
  <si>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</si>
  <si>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</si>
  <si>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</si>
  <si>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</si>
  <si>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</si>
  <si>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</si>
  <si>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</si>
  <si>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</si>
  <si>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</si>
  <si>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</si>
  <si>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</si>
  <si>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</si>
  <si>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</si>
  <si>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</si>
  <si>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</si>
  <si>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</si>
  <si>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</si>
  <si>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</si>
  <si>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</si>
  <si>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</si>
  <si>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</si>
  <si>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</si>
  <si>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</si>
  <si>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</si>
  <si>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</si>
  <si>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</si>
  <si>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</si>
  <si>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</si>
  <si>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</si>
  <si>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</si>
  <si>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</si>
  <si>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</si>
  <si>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</si>
  <si>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</si>
  <si>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</si>
  <si>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</si>
  <si>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</si>
  <si>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</si>
  <si>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</si>
  <si>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</si>
  <si>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</si>
  <si>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</si>
  <si>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</si>
  <si>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</si>
  <si>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</si>
  <si>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</si>
  <si>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</si>
  <si>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</si>
  <si>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</si>
  <si>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</si>
  <si>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</si>
  <si>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</si>
  <si>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</si>
  <si>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</si>
  <si>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</si>
  <si>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</si>
  <si>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</si>
  <si>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</si>
  <si>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</si>
  <si>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</si>
  <si>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</si>
  <si>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</si>
  <si>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</si>
  <si>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</si>
  <si>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</si>
  <si>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</si>
  <si>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</si>
  <si>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</si>
  <si>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</si>
  <si>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</si>
  <si>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</si>
  <si>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</si>
  <si>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</si>
  <si>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</si>
  <si>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</si>
  <si>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</si>
  <si>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</si>
  <si>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</si>
  <si>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</si>
  <si>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</si>
  <si>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</si>
  <si>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</si>
  <si>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</si>
  <si>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</si>
  <si>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</si>
  <si>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</si>
  <si>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</si>
  <si>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</si>
  <si>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</si>
  <si>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</si>
  <si>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</si>
  <si>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</si>
  <si>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</si>
  <si>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</si>
  <si>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</si>
  <si>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</si>
  <si>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</si>
  <si>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</si>
  <si>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</si>
  <si>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</si>
  <si>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</si>
  <si>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</si>
  <si>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</si>
  <si>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</si>
  <si>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</si>
  <si>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</si>
  <si>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</si>
  <si>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</si>
  <si>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</si>
  <si>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</si>
  <si>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</si>
  <si>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</si>
  <si>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</si>
  <si>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</si>
  <si>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</si>
  <si>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</si>
  <si>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</si>
  <si>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</si>
  <si>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</si>
  <si>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</si>
  <si>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</si>
  <si>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</si>
  <si>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</si>
  <si>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</si>
  <si>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</si>
  <si>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</si>
  <si>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</si>
  <si>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</si>
  <si>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</si>
  <si>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</si>
  <si>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</si>
  <si>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</si>
  <si>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</si>
  <si>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</si>
  <si>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</si>
  <si>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</si>
  <si>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</si>
  <si>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</si>
  <si>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</si>
  <si>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</si>
  <si>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</si>
  <si>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</si>
  <si>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</si>
  <si>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</si>
  <si>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</si>
  <si>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</si>
  <si>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</si>
  <si>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</si>
  <si>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</si>
  <si>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</si>
  <si>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</si>
  <si>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</si>
  <si>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</si>
  <si>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</si>
  <si>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</si>
  <si>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</si>
  <si>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</si>
  <si>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</si>
  <si>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</si>
  <si>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</si>
  <si>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</si>
  <si>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</si>
  <si>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</si>
  <si>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</si>
  <si>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</si>
  <si>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</si>
  <si>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</si>
  <si>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</si>
  <si>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</si>
  <si>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</si>
  <si>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</si>
  <si>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</si>
  <si>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</si>
  <si>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</si>
  <si>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</si>
  <si>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</si>
  <si>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</si>
  <si>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</si>
  <si>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</si>
  <si>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</si>
  <si>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</si>
  <si>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</si>
  <si>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</si>
  <si>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</si>
  <si>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</si>
  <si>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</si>
  <si>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</si>
  <si>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</si>
  <si>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</si>
  <si>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</si>
  <si>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</si>
  <si>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</si>
  <si>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</si>
  <si>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</si>
  <si>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</si>
  <si>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</si>
  <si>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</si>
  <si>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</si>
  <si>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</si>
  <si>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</si>
  <si>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</si>
  <si>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</si>
  <si>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</si>
  <si>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</si>
  <si>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</si>
  <si>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</si>
  <si>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</si>
  <si>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</si>
  <si>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</si>
  <si>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</si>
  <si>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</si>
  <si>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</si>
  <si>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</si>
  <si>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</si>
  <si>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</si>
  <si>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</si>
  <si>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</si>
  <si>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</si>
  <si>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</si>
  <si>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</si>
  <si>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</si>
  <si>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</si>
  <si>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</si>
  <si>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</si>
  <si>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</si>
  <si>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</si>
  <si>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</si>
  <si>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</si>
  <si>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</si>
  <si>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</si>
  <si>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</si>
  <si>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</si>
  <si>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</si>
  <si>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</si>
  <si>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</si>
  <si>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</si>
  <si>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</si>
  <si>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</si>
  <si>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</si>
  <si>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</si>
  <si>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</si>
  <si>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</si>
  <si>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</si>
  <si>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</si>
  <si>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</si>
  <si>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</si>
  <si>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</si>
  <si>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</si>
  <si>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</si>
  <si>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</si>
  <si>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</si>
  <si>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</si>
  <si>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</si>
  <si>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</si>
  <si>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</si>
  <si>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</si>
  <si>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</si>
  <si>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</si>
  <si>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</si>
  <si>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</si>
  <si>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</si>
  <si>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</si>
  <si>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</si>
  <si>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</si>
  <si>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</si>
  <si>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</si>
  <si>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</si>
  <si>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</si>
  <si>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</si>
  <si>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</si>
  <si>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</si>
  <si>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</si>
  <si>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</si>
  <si>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</si>
  <si>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</si>
  <si>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</si>
  <si>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</si>
  <si>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</si>
  <si>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</si>
  <si>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</si>
  <si>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</si>
  <si>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</si>
  <si>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</si>
  <si>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</si>
  <si>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</si>
  <si>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</si>
  <si>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</si>
  <si>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</si>
  <si>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</si>
  <si>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</si>
  <si>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</si>
  <si>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</si>
  <si>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</si>
  <si>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</si>
  <si>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</si>
  <si>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</si>
  <si>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</si>
  <si>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</si>
  <si>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</si>
  <si>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</si>
  <si>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</si>
  <si>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</si>
  <si>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</si>
  <si>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</si>
  <si>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</si>
  <si>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</si>
  <si>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</si>
  <si>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</si>
  <si>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</si>
  <si>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</si>
  <si>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</si>
  <si>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</si>
  <si>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</si>
  <si>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</si>
  <si>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</si>
  <si>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</si>
  <si>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</si>
  <si>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</si>
  <si>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</si>
  <si>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</si>
  <si>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</si>
  <si>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</si>
  <si>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</si>
  <si>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</si>
  <si>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</si>
  <si>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</si>
  <si>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</si>
  <si>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</si>
  <si>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</si>
  <si>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</si>
  <si>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</si>
  <si>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</si>
  <si>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</si>
  <si>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</si>
  <si>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</si>
  <si>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</si>
  <si>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</si>
  <si>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</si>
  <si>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</si>
  <si>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</si>
  <si>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</si>
  <si>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</si>
  <si>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</si>
  <si>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</si>
  <si>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</si>
  <si>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</si>
  <si>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</si>
  <si>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</si>
  <si>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</si>
  <si>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</si>
  <si>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</si>
  <si>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</si>
  <si>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</si>
  <si>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</si>
  <si>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</si>
  <si>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</si>
  <si>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</si>
  <si>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</si>
  <si>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</si>
  <si>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</si>
  <si>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</si>
  <si>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</si>
  <si>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</si>
  <si>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</si>
  <si>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</si>
  <si>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</si>
  <si>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</si>
  <si>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</si>
  <si>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</si>
  <si>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</si>
  <si>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</si>
  <si>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</si>
  <si>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</si>
  <si>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</si>
  <si>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</si>
  <si>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</si>
  <si>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</si>
  <si>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</si>
  <si>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</si>
  <si>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</si>
  <si>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</si>
  <si>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</si>
  <si>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</si>
  <si>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</si>
  <si>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</si>
  <si>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</si>
  <si>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</si>
  <si>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</si>
  <si>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</si>
  <si>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</si>
  <si>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</si>
  <si>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</si>
  <si>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</si>
  <si>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</si>
  <si>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</si>
  <si>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</si>
  <si>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</si>
  <si>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</si>
  <si>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</si>
  <si>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</si>
  <si>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</si>
  <si>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</si>
  <si>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</si>
  <si>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</si>
  <si>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</si>
  <si>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</si>
  <si>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</si>
  <si>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</si>
  <si>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</si>
  <si>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</si>
  <si>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</si>
  <si>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</si>
  <si>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</si>
  <si>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</si>
  <si>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</si>
  <si>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</si>
  <si>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</si>
  <si>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</si>
  <si>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</si>
  <si>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</si>
  <si>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</si>
  <si>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</si>
  <si>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</si>
  <si>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</si>
  <si>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</si>
  <si>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</si>
  <si>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</si>
  <si>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</si>
  <si>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</si>
  <si>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</si>
  <si>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</si>
  <si>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</si>
  <si>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</si>
  <si>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</si>
  <si>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</si>
  <si>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</si>
  <si>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</si>
  <si>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</si>
  <si>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</si>
  <si>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</si>
  <si>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</si>
  <si>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</si>
  <si>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</si>
  <si>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</si>
  <si>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</si>
  <si>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</si>
  <si>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</si>
  <si>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</si>
  <si>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</si>
  <si>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</si>
  <si>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</si>
  <si>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</si>
  <si>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</si>
  <si>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</si>
  <si>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</si>
  <si>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</si>
  <si>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</si>
  <si>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</si>
  <si>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</si>
  <si>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</si>
  <si>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</si>
  <si>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</si>
  <si>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</si>
  <si>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</si>
  <si>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</si>
  <si>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</si>
  <si>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</si>
  <si>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</si>
  <si>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</si>
  <si>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</si>
  <si>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</si>
  <si>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</si>
  <si>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</si>
  <si>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</si>
  <si>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</si>
  <si>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</si>
  <si>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</si>
  <si>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</si>
  <si>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</si>
  <si>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</si>
  <si>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</si>
  <si>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</si>
  <si>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</si>
  <si>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</si>
  <si>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</si>
  <si>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</si>
  <si>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</si>
  <si>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</si>
  <si>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</si>
  <si>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</si>
  <si>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</si>
  <si>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</si>
  <si>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</si>
  <si>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</si>
  <si>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</si>
  <si>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</si>
  <si>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</si>
  <si>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</si>
  <si>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</si>
  <si>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</si>
  <si>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</si>
  <si>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</si>
  <si>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</si>
  <si>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</si>
  <si>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</si>
  <si>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</si>
  <si>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</si>
  <si>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</si>
  <si>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</si>
  <si>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</si>
  <si>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</si>
  <si>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</si>
  <si>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</si>
  <si>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</si>
  <si>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</si>
  <si>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</si>
  <si>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</si>
  <si>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</si>
  <si>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</si>
  <si>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</si>
  <si>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</si>
  <si>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</si>
  <si>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</si>
  <si>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</si>
  <si>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</si>
  <si>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</si>
  <si>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</si>
  <si>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</si>
  <si>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</si>
  <si>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</si>
  <si>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</si>
  <si>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</si>
  <si>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</si>
  <si>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</si>
  <si>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</si>
  <si>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</si>
  <si>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</si>
  <si>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</si>
  <si>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</si>
  <si>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</si>
  <si>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</si>
  <si>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</si>
  <si>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</si>
  <si>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</si>
  <si>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</si>
  <si>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</si>
  <si>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</si>
  <si>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</si>
  <si>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</si>
  <si>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</si>
  <si>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</si>
  <si>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</si>
  <si>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</si>
  <si>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</si>
  <si>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</si>
  <si>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</si>
  <si>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</si>
  <si>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</si>
  <si>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</si>
  <si>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</si>
  <si>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</si>
  <si>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</si>
  <si>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</si>
  <si>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</si>
  <si>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</si>
  <si>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</si>
  <si>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</si>
  <si>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</si>
  <si>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</si>
  <si>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</si>
  <si>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</si>
  <si>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</si>
  <si>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</si>
  <si>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</si>
  <si>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</si>
  <si>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</si>
  <si>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</si>
  <si>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</si>
  <si>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</si>
  <si>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</si>
  <si>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</si>
  <si>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</si>
  <si>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</si>
  <si>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</si>
  <si>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</si>
  <si>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</si>
  <si>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</si>
  <si>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</si>
  <si>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</si>
  <si>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</si>
  <si>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</si>
  <si>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</si>
  <si>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</si>
  <si>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</si>
  <si>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</si>
  <si>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</si>
  <si>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</si>
  <si>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</si>
  <si>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</si>
  <si>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</si>
  <si>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</si>
  <si>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</si>
  <si>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</si>
  <si>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</si>
  <si>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</si>
  <si>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</si>
  <si>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</si>
  <si>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</si>
  <si>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</si>
  <si>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</si>
  <si>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</si>
  <si>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</si>
  <si>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</si>
  <si>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</si>
  <si>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</si>
  <si>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</si>
  <si>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</si>
  <si>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</si>
  <si>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</si>
  <si>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</si>
  <si>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</si>
  <si>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</si>
  <si>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</si>
  <si>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</si>
  <si>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</si>
  <si>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</si>
  <si>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</si>
  <si>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</si>
  <si>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</si>
  <si>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</si>
  <si>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</si>
  <si>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</si>
  <si>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</si>
  <si>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</si>
  <si>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</si>
  <si>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</si>
  <si>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</si>
  <si>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</si>
  <si>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</si>
  <si>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</si>
  <si>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</si>
  <si>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</si>
  <si>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</si>
  <si>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</si>
  <si>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</si>
  <si>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</si>
  <si>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</si>
  <si>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</si>
  <si>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</si>
  <si>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</si>
  <si>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</si>
  <si>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</si>
  <si>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</si>
  <si>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</si>
  <si>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</si>
  <si>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</si>
  <si>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</si>
  <si>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</si>
  <si>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</si>
  <si>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</si>
  <si>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</si>
  <si>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</si>
  <si>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</si>
  <si>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</si>
  <si>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</si>
  <si>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</si>
  <si>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</si>
  <si>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</si>
  <si>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</si>
  <si>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</si>
  <si>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</si>
  <si>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</si>
  <si>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</si>
  <si>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</si>
  <si>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</si>
  <si>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</si>
  <si>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</si>
  <si>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</si>
  <si>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</si>
  <si>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</si>
  <si>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</si>
  <si>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</si>
  <si>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</si>
  <si>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</si>
  <si>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</si>
  <si>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</si>
  <si>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</si>
  <si>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</si>
  <si>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</si>
  <si>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</si>
  <si>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</si>
  <si>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</si>
  <si>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</si>
  <si>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</si>
  <si>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</si>
  <si>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</si>
  <si>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</si>
  <si>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</si>
  <si>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</si>
  <si>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</si>
  <si>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</si>
  <si>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</si>
  <si>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</si>
  <si>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</si>
  <si>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</si>
  <si>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</si>
  <si>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</si>
  <si>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</si>
  <si>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</si>
  <si>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</si>
  <si>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</si>
  <si>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</si>
  <si>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</si>
  <si>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</si>
  <si>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</si>
  <si>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</si>
  <si>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</si>
  <si>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</si>
  <si>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</si>
  <si>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</si>
  <si>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</si>
  <si>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</si>
  <si>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</si>
  <si>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</si>
  <si>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</si>
  <si>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</si>
  <si>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</si>
  <si>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</si>
  <si>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</si>
  <si>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</si>
  <si>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</si>
  <si>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</si>
  <si>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</si>
  <si>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</si>
  <si>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</si>
  <si>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</si>
  <si>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</si>
  <si>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</si>
  <si>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</si>
  <si>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</si>
  <si>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</si>
  <si>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</si>
  <si>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</si>
  <si>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</si>
  <si>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</si>
  <si>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</si>
  <si>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</si>
  <si>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</si>
  <si>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</si>
  <si>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</si>
  <si>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</si>
  <si>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</si>
  <si>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</si>
  <si>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</si>
  <si>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</si>
  <si>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</si>
  <si>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</si>
  <si>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</si>
  <si>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</si>
  <si>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</si>
  <si>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</si>
  <si>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</si>
  <si>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</si>
  <si>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</si>
  <si>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</si>
  <si>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</si>
  <si>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</si>
  <si>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</si>
  <si>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</si>
  <si>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</si>
  <si>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</si>
  <si>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</si>
  <si>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</si>
  <si>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</si>
  <si>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</si>
  <si>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</si>
  <si>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</si>
  <si>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</si>
  <si>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</si>
  <si>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</si>
  <si>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</si>
  <si>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</si>
  <si>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</si>
  <si>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</si>
  <si>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</si>
  <si>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</si>
  <si>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</si>
  <si>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</si>
  <si>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</si>
  <si>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</si>
  <si>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</si>
  <si>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</si>
  <si>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</si>
  <si>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</si>
  <si>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</si>
  <si>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</si>
  <si>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</si>
  <si>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</si>
  <si>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</si>
  <si>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</si>
  <si>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</si>
  <si>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</si>
  <si>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</si>
  <si>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</si>
  <si>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</si>
  <si>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</si>
  <si>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</si>
  <si>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</si>
  <si>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</si>
  <si>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</si>
  <si>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</si>
  <si>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</si>
  <si>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</si>
  <si>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</si>
  <si>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</si>
  <si>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</si>
  <si>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</si>
  <si>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</si>
  <si>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</si>
  <si>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</si>
  <si>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</si>
  <si>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</si>
  <si>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</si>
  <si>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</si>
  <si>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</si>
  <si>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</si>
  <si>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</si>
  <si>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</si>
  <si>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</si>
  <si>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</si>
  <si>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</si>
  <si>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</si>
  <si>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</si>
  <si>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</si>
  <si>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</si>
  <si>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</si>
  <si>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</si>
  <si>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</si>
  <si>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</si>
  <si>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</si>
  <si>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</si>
  <si>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</si>
  <si>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</si>
  <si>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</si>
  <si>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</si>
  <si>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</si>
  <si>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</si>
  <si>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</si>
  <si>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</si>
  <si>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</si>
  <si>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</si>
  <si>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</si>
  <si>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</si>
  <si>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</si>
  <si>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</si>
  <si>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</si>
  <si>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</si>
  <si>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</si>
  <si>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</si>
  <si>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</si>
  <si>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</si>
  <si>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</si>
  <si>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</si>
  <si>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</si>
  <si>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</si>
  <si>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</si>
  <si>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</si>
  <si>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</si>
  <si>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</si>
  <si>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</si>
  <si>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</si>
  <si>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</si>
  <si>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</si>
  <si>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</si>
  <si>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</si>
  <si>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</si>
  <si>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</si>
  <si>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</si>
  <si>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</si>
  <si>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</si>
  <si>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</si>
  <si>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</si>
  <si>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</si>
  <si>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</si>
  <si>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</si>
  <si>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</si>
  <si>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</si>
  <si>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</si>
  <si>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</si>
  <si>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</si>
  <si>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</si>
  <si>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</si>
  <si>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</si>
  <si>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</si>
  <si>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</si>
  <si>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</si>
  <si>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</si>
  <si>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</si>
  <si>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</si>
  <si>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</si>
  <si>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</si>
  <si>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</si>
  <si>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</si>
  <si>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</si>
  <si>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</si>
  <si>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</si>
  <si>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</si>
  <si>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</si>
  <si>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</si>
  <si>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</si>
  <si>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</si>
  <si>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</si>
  <si>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</si>
  <si>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</si>
  <si>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</si>
  <si>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</si>
  <si>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</si>
  <si>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</si>
  <si>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</si>
  <si>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</si>
  <si>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</si>
  <si>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</si>
  <si>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</si>
  <si>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</si>
  <si>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</si>
  <si>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</si>
  <si>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</si>
  <si>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</si>
  <si>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</si>
  <si>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</si>
  <si>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</si>
  <si>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</si>
  <si>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</si>
  <si>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</si>
  <si>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</si>
  <si>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</si>
  <si>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</si>
  <si>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</si>
  <si>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</si>
  <si>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</si>
  <si>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</si>
  <si>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</si>
  <si>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</si>
  <si>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</si>
  <si>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</si>
  <si>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</si>
  <si>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</si>
  <si>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</si>
  <si>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</si>
  <si>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</si>
  <si>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</si>
  <si>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</si>
  <si>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</si>
  <si>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</si>
  <si>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</si>
  <si>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</si>
  <si>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</si>
  <si>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</si>
  <si>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</si>
  <si>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</si>
  <si>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</si>
  <si>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</si>
  <si>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</si>
  <si>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</si>
  <si>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</si>
  <si>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</si>
  <si>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</si>
  <si>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</si>
  <si>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</si>
  <si>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</si>
  <si>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</si>
  <si>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</si>
  <si>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</si>
  <si>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</si>
  <si>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</si>
  <si>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</si>
  <si>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</si>
  <si>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</si>
  <si>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</si>
  <si>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</si>
  <si>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</si>
  <si>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</si>
  <si>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</si>
  <si>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</si>
  <si>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</si>
  <si>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</si>
  <si>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</si>
  <si>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</si>
  <si>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</si>
  <si>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</si>
  <si>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</si>
  <si>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</si>
  <si>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</si>
  <si>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</si>
  <si>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</si>
  <si>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</si>
  <si>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</si>
  <si>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</si>
  <si>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</si>
  <si>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</si>
  <si>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</si>
  <si>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</si>
  <si>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</si>
  <si>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</si>
  <si>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</si>
  <si>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</si>
  <si>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</si>
  <si>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</si>
  <si>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</si>
  <si>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</si>
  <si>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</si>
  <si>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</si>
  <si>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</si>
  <si>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</si>
  <si>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</si>
  <si>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</si>
  <si>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</si>
  <si>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</si>
  <si>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</si>
  <si>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</si>
  <si>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</si>
  <si>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</si>
  <si>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</si>
  <si>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</si>
  <si>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</si>
  <si>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</si>
  <si>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</si>
  <si>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</si>
  <si>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</si>
  <si>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</si>
  <si>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</si>
  <si>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</si>
  <si>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</si>
  <si>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</si>
  <si>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</si>
  <si>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</si>
  <si>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</si>
  <si>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</si>
  <si>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</si>
  <si>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</si>
  <si>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</si>
  <si>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</si>
  <si>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</si>
  <si>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</si>
  <si>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</si>
  <si>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</si>
  <si>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</si>
  <si>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</si>
  <si>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</si>
  <si>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</si>
  <si>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</si>
  <si>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</si>
  <si>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</si>
  <si>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</si>
  <si>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</si>
  <si>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</si>
  <si>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</si>
  <si>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</si>
  <si>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</si>
  <si>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</si>
  <si>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</si>
  <si>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</si>
  <si>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</si>
  <si>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</si>
  <si>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</si>
  <si>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</si>
  <si>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</si>
  <si>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</si>
  <si>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</si>
  <si>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</si>
  <si>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</si>
  <si>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</si>
  <si>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</si>
  <si>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</si>
  <si>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</si>
  <si>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</si>
  <si>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</si>
  <si>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</si>
  <si>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</si>
  <si>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</si>
  <si>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</si>
  <si>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</si>
  <si>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</si>
  <si>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</si>
  <si>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</si>
  <si>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</si>
  <si>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</si>
  <si>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</si>
  <si>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</si>
  <si>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</si>
  <si>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</si>
  <si>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</si>
  <si>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</si>
  <si>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</si>
  <si>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</si>
  <si>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</si>
  <si>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</si>
  <si>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</si>
  <si>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</si>
  <si>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</si>
  <si>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</si>
  <si>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</si>
  <si>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</si>
  <si>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</si>
  <si>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</si>
  <si>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</si>
  <si>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</si>
  <si>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</si>
  <si>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</si>
  <si>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</si>
  <si>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</si>
  <si>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</si>
  <si>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</si>
  <si>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</si>
  <si>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</si>
  <si>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</si>
  <si>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</si>
  <si>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</si>
  <si>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</si>
  <si>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</si>
  <si>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</si>
  <si>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</si>
  <si>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</si>
  <si>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</si>
  <si>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</si>
  <si>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</si>
  <si>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</si>
  <si>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</si>
  <si>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</si>
  <si>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</si>
  <si>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</si>
  <si>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</si>
  <si>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</si>
  <si>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</si>
  <si>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</si>
  <si>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</si>
  <si>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</si>
  <si>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</si>
  <si>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</si>
  <si>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</si>
  <si>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</si>
  <si>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</si>
  <si>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</si>
  <si>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</si>
  <si>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</si>
  <si>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</si>
  <si>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</si>
  <si>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</si>
  <si>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</si>
  <si>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</si>
  <si>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</si>
  <si>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</si>
  <si>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</si>
  <si>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</si>
  <si>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</si>
  <si>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</si>
  <si>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</si>
  <si>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</si>
  <si>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</si>
  <si>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</si>
  <si>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</si>
  <si>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</si>
  <si>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</si>
  <si>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</si>
  <si>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</si>
  <si>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</si>
  <si>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</si>
  <si>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</si>
  <si>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</si>
  <si>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</si>
  <si>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</si>
  <si>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</si>
  <si>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</si>
  <si>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</si>
  <si>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</si>
  <si>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</si>
  <si>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</si>
  <si>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</si>
  <si>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</si>
  <si>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</si>
  <si>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</si>
  <si>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</si>
  <si>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</si>
  <si>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</si>
  <si>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</si>
  <si>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</si>
  <si>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</si>
  <si>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</si>
  <si>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</si>
  <si>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</si>
  <si>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</si>
  <si>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</si>
  <si>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</si>
  <si>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</si>
  <si>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</si>
  <si>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</si>
  <si>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</si>
  <si>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</si>
  <si>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</si>
  <si>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</si>
  <si>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</si>
  <si>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</si>
  <si>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</si>
  <si>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</si>
  <si>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</si>
  <si>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</si>
  <si>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</si>
  <si>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</si>
  <si>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</si>
  <si>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</si>
  <si>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</si>
  <si>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</si>
  <si>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</si>
  <si>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</si>
  <si>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</si>
  <si>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</si>
  <si>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</si>
  <si>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</si>
  <si>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</si>
  <si>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</si>
  <si>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</si>
  <si>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</si>
  <si>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</si>
  <si>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</si>
  <si>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</si>
  <si>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</si>
  <si>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</si>
  <si>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</si>
  <si>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</si>
  <si>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</si>
  <si>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</si>
  <si>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</si>
  <si>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</si>
  <si>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</si>
  <si>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</si>
  <si>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</si>
  <si>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</si>
  <si>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</si>
  <si>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</si>
  <si>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</si>
  <si>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</si>
  <si>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</si>
  <si>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</si>
  <si>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</si>
  <si>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</si>
  <si>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</si>
  <si>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</si>
  <si>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</si>
  <si>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</si>
  <si>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</si>
  <si>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</si>
  <si>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</si>
  <si>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</si>
  <si>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</si>
  <si>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</si>
  <si>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</si>
  <si>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</si>
  <si>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</si>
  <si>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</si>
  <si>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</si>
  <si>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</si>
  <si>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</si>
  <si>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</si>
  <si>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</si>
  <si>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</si>
  <si>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</si>
  <si>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</si>
  <si>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</si>
  <si>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</si>
  <si>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</si>
  <si>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</si>
  <si>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</si>
  <si>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</si>
  <si>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</si>
  <si>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</si>
  <si>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</si>
  <si>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</si>
  <si>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</si>
  <si>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</si>
  <si>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</si>
  <si>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</si>
  <si>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</si>
  <si>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</si>
  <si>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</si>
  <si>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</si>
  <si>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</si>
  <si>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</si>
  <si>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</si>
  <si>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</si>
  <si>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</si>
  <si>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</si>
  <si>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</si>
  <si>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</si>
  <si>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</si>
  <si>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</si>
  <si>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</si>
  <si>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</si>
  <si>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</si>
  <si>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</si>
  <si>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</si>
  <si>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</si>
  <si>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</si>
  <si>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</si>
  <si>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</si>
  <si>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</si>
  <si>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</si>
  <si>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</si>
  <si>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</si>
  <si>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</si>
  <si>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</si>
  <si>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</si>
  <si>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</si>
  <si>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</si>
  <si>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</si>
  <si>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</si>
  <si>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</si>
  <si>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</si>
  <si>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</si>
  <si>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</si>
  <si>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</si>
  <si>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</si>
  <si>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</si>
  <si>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</si>
  <si>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</si>
  <si>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</si>
  <si>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</si>
  <si>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</si>
  <si>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</si>
  <si>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</si>
  <si>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</si>
  <si>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</si>
  <si>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</si>
  <si>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</si>
  <si>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</si>
  <si>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</si>
  <si>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</si>
  <si>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</si>
  <si>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</si>
  <si>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</si>
  <si>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</si>
  <si>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</si>
  <si>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</si>
  <si>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</si>
  <si>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</si>
  <si>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</si>
  <si>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</si>
  <si>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</si>
  <si>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</si>
  <si>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</si>
  <si>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</si>
  <si>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</si>
  <si>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</si>
  <si>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</si>
  <si>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</si>
  <si>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</si>
  <si>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</si>
  <si>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</si>
  <si>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</si>
  <si>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</si>
  <si>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</si>
  <si>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</si>
  <si>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</si>
  <si>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</si>
  <si>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</si>
  <si>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</si>
  <si>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</si>
  <si>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</si>
  <si>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</si>
  <si>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</si>
  <si>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</si>
  <si>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</si>
  <si>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</si>
  <si>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</si>
  <si>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</si>
  <si>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</si>
  <si>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</si>
  <si>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</si>
  <si>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</si>
  <si>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</si>
  <si>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</si>
  <si>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</si>
  <si>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</si>
  <si>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</si>
  <si>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</si>
  <si>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</si>
  <si>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</si>
  <si>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</si>
  <si>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</si>
  <si>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</si>
  <si>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</si>
  <si>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</si>
  <si>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</si>
  <si>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</si>
  <si>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</si>
  <si>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</si>
  <si>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</si>
  <si>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</si>
  <si>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</si>
  <si>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</si>
  <si>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</si>
  <si>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</si>
  <si>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</si>
  <si>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</si>
  <si>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</si>
  <si>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</si>
  <si>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</si>
  <si>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</si>
  <si>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</si>
  <si>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</si>
  <si>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</si>
  <si>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</si>
  <si>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</si>
  <si>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</si>
  <si>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</si>
  <si>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</si>
  <si>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</si>
  <si>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</si>
  <si>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</si>
  <si>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</si>
  <si>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</si>
  <si>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</si>
  <si>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</si>
  <si>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</si>
  <si>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</si>
  <si>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</si>
  <si>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</si>
  <si>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</si>
  <si>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</si>
  <si>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</si>
  <si>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</si>
  <si>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</si>
  <si>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</si>
  <si>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</si>
  <si>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</si>
  <si>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</si>
  <si>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</si>
  <si>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</si>
  <si>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</si>
  <si>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</si>
  <si>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</si>
  <si>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</si>
  <si>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</si>
  <si>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</si>
  <si>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</si>
  <si>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</si>
  <si>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</si>
  <si>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</si>
  <si>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</si>
  <si>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</si>
  <si>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</si>
  <si>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</si>
  <si>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</si>
  <si>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</si>
  <si>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</si>
  <si>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</si>
  <si>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</si>
  <si>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</si>
  <si>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</si>
  <si>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</si>
  <si>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</si>
  <si>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</si>
  <si>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</si>
  <si>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</si>
  <si>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</si>
  <si>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</si>
  <si>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</si>
  <si>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</si>
  <si>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</si>
  <si>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</si>
  <si>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</si>
  <si>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</si>
  <si>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</si>
  <si>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</si>
  <si>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</si>
  <si>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</si>
  <si>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</si>
  <si>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</si>
  <si>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</si>
  <si>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</si>
  <si>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</si>
  <si>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</si>
  <si>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</si>
  <si>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</si>
  <si>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</si>
  <si>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</si>
  <si>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</si>
  <si>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</si>
  <si>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</si>
  <si>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</si>
  <si>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</si>
  <si>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</si>
  <si>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</si>
  <si>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</si>
  <si>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</si>
  <si>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</si>
  <si>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</si>
  <si>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</si>
  <si>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</si>
  <si>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</si>
  <si>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</si>
  <si>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</si>
  <si>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</si>
  <si>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</si>
  <si>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</si>
  <si>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</si>
  <si>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</si>
  <si>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</si>
  <si>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</si>
  <si>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</si>
  <si>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</si>
  <si>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</si>
  <si>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</si>
  <si>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</si>
  <si>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</si>
  <si>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</si>
  <si>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</si>
  <si>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</si>
  <si>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</si>
  <si>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</si>
  <si>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</si>
  <si>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</si>
  <si>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</si>
  <si>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</si>
  <si>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</si>
  <si>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</si>
  <si>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</si>
  <si>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</si>
  <si>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</si>
  <si>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</si>
  <si>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</si>
  <si>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</si>
  <si>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</si>
  <si>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</si>
  <si>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</si>
  <si>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</si>
  <si>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</si>
  <si>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</si>
  <si>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</si>
  <si>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</si>
  <si>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</si>
  <si>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</si>
  <si>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</si>
  <si>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</si>
  <si>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</si>
  <si>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</si>
  <si>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</si>
  <si>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</si>
  <si>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</si>
  <si>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</si>
  <si>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</si>
  <si>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</si>
  <si>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</si>
  <si>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</si>
  <si>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</si>
  <si>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</si>
  <si>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</si>
  <si>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</si>
  <si>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</si>
  <si>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</si>
  <si>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</si>
  <si>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</si>
  <si>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</si>
  <si>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</si>
  <si>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</si>
  <si>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</si>
  <si>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</si>
  <si>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</si>
  <si>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</si>
  <si>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</si>
  <si>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</si>
  <si>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</si>
  <si>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</si>
  <si>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</si>
  <si>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</si>
  <si>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</si>
  <si>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</si>
  <si>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</si>
  <si>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</si>
  <si>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</si>
  <si>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</si>
  <si>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</si>
  <si>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</si>
  <si>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</si>
  <si>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</si>
  <si>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</si>
  <si>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</si>
  <si>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</si>
  <si>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</si>
  <si>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</si>
  <si>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</si>
  <si>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</si>
  <si>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</si>
  <si>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</si>
  <si>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</si>
  <si>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</si>
  <si>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</si>
  <si>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</si>
  <si>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</si>
  <si>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</si>
  <si>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</si>
  <si>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</si>
  <si>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</si>
  <si>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</si>
  <si>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</si>
  <si>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</si>
  <si>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</si>
  <si>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</si>
  <si>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</si>
  <si>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</si>
  <si>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</si>
  <si>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</si>
  <si>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</si>
  <si>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</si>
  <si>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</si>
  <si>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</si>
  <si>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</si>
  <si>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</si>
  <si>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</si>
  <si>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</si>
  <si>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</si>
  <si>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</si>
  <si>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</si>
  <si>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</si>
  <si>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</si>
  <si>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</si>
  <si>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</si>
  <si>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</si>
  <si>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</si>
  <si>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</si>
  <si>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</si>
  <si>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</si>
  <si>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</si>
  <si>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</si>
  <si>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</si>
  <si>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</si>
  <si>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</si>
  <si>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</si>
  <si>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</si>
  <si>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</si>
  <si>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</si>
  <si>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</si>
  <si>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</si>
  <si>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</si>
  <si>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</si>
  <si>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</si>
  <si>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</si>
  <si>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</si>
  <si>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</si>
  <si>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</si>
  <si>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</si>
  <si>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</si>
  <si>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</si>
  <si>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</si>
  <si>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</si>
  <si>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</si>
  <si>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</si>
  <si>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</si>
  <si>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</si>
  <si>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</si>
  <si>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</si>
  <si>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</si>
  <si>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</si>
  <si>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</si>
  <si>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</si>
  <si>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</si>
  <si>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</si>
  <si>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</si>
  <si>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</si>
  <si>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</si>
  <si>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</si>
  <si>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</si>
  <si>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</si>
  <si>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</si>
  <si>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</si>
  <si>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</si>
  <si>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</si>
  <si>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</si>
  <si>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</si>
  <si>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</si>
  <si>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</si>
  <si>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</si>
  <si>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</si>
  <si>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</si>
  <si>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</si>
  <si>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</si>
  <si>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</si>
  <si>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</si>
  <si>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</si>
  <si>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</si>
  <si>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</si>
  <si>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</si>
  <si>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</si>
  <si>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</si>
  <si>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</si>
  <si>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</si>
  <si>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</si>
  <si>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</si>
  <si>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</si>
  <si>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</si>
  <si>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</si>
  <si>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</si>
  <si>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</si>
  <si>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</si>
  <si>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</si>
  <si>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</si>
  <si>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</si>
  <si>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</si>
  <si>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</si>
  <si>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</si>
  <si>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</si>
  <si>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</si>
  <si>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</si>
  <si>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</si>
  <si>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</si>
  <si>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</si>
  <si>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</si>
  <si>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</si>
  <si>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</si>
  <si>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</si>
  <si>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</si>
  <si>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</si>
  <si>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</si>
  <si>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</si>
  <si>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</si>
  <si>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</si>
  <si>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</si>
  <si>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</si>
  <si>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</si>
  <si>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</si>
  <si>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</si>
  <si>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</si>
  <si>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</si>
  <si>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</si>
  <si>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</si>
  <si>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</si>
  <si>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</si>
  <si>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</si>
  <si>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</si>
  <si>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</si>
  <si>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</si>
  <si>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</si>
  <si>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</si>
  <si>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</si>
  <si>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</si>
  <si>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</si>
  <si>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</si>
  <si>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</si>
  <si>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</si>
  <si>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</si>
  <si>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</si>
  <si>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</si>
  <si>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</si>
  <si>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</si>
  <si>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</si>
  <si>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</si>
  <si>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</si>
  <si>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</si>
  <si>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</si>
  <si>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</si>
  <si>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</si>
  <si>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</si>
  <si>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</si>
  <si>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</si>
  <si>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</si>
  <si>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</si>
  <si>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</si>
  <si>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</si>
  <si>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</si>
  <si>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</si>
  <si>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</si>
  <si>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</si>
  <si>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</si>
  <si>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</si>
  <si>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</si>
  <si>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</si>
  <si>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</si>
  <si>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</si>
  <si>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</si>
  <si>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</si>
  <si>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</si>
  <si>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</si>
  <si>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</si>
  <si>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</si>
  <si>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</si>
  <si>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</si>
  <si>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</si>
  <si>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</si>
  <si>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</si>
  <si>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</si>
  <si>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</si>
  <si>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</si>
  <si>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</si>
  <si>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</si>
  <si>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</si>
  <si>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</si>
  <si>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</si>
  <si>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</si>
  <si>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</si>
  <si>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</si>
  <si>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</si>
  <si>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</si>
  <si>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</si>
  <si>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</si>
  <si>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</si>
  <si>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</si>
  <si>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</si>
  <si>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</si>
  <si>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</si>
  <si>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</si>
  <si>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</si>
  <si>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</si>
  <si>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</si>
  <si>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</si>
  <si>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</si>
  <si>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</si>
  <si>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</si>
  <si>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</si>
  <si>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</si>
  <si>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</si>
  <si>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</si>
  <si>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</si>
  <si>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</si>
  <si>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</si>
  <si>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</si>
  <si>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</si>
  <si>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</si>
  <si>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</si>
  <si>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</si>
  <si>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</si>
  <si>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</si>
  <si>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</si>
  <si>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</si>
  <si>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</si>
  <si>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</si>
  <si>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</si>
  <si>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</si>
  <si>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</si>
  <si>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</si>
  <si>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</si>
  <si>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</si>
  <si>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</si>
  <si>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</si>
  <si>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</si>
  <si>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</si>
  <si>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</si>
  <si>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</si>
  <si>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</si>
  <si>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</si>
  <si>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</si>
  <si>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</si>
  <si>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</si>
  <si>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</si>
  <si>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</si>
  <si>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</si>
  <si>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</si>
  <si>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</si>
  <si>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</si>
  <si>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</si>
  <si>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</si>
  <si>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</si>
  <si>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</si>
  <si>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</si>
  <si>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</si>
  <si>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</si>
  <si>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</si>
  <si>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</si>
  <si>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</si>
  <si>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</si>
  <si>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</si>
  <si>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</si>
  <si>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</si>
  <si>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</si>
  <si>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</si>
  <si>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</si>
  <si>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</si>
  <si>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</si>
  <si>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</si>
  <si>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</si>
  <si>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</si>
  <si>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</si>
  <si>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</si>
  <si>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</si>
  <si>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</si>
  <si>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</si>
  <si>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</si>
  <si>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</si>
  <si>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</si>
  <si>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</si>
  <si>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</si>
  <si>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</si>
  <si>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</si>
  <si>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</si>
  <si>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</si>
  <si>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</si>
  <si>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</si>
  <si>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</si>
  <si>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</si>
  <si>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</si>
  <si>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</si>
  <si>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</si>
  <si>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</si>
  <si>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</si>
  <si>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</si>
  <si>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</si>
  <si>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</si>
  <si>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</si>
  <si>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</si>
  <si>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</si>
  <si>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</si>
  <si>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</si>
  <si>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</si>
  <si>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</si>
  <si>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</si>
  <si>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</si>
  <si>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</si>
  <si>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</si>
  <si>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</si>
  <si>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</si>
  <si>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</si>
  <si>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</si>
  <si>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</si>
  <si>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</si>
  <si>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</si>
  <si>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</si>
  <si>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</si>
  <si>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</si>
  <si>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</si>
  <si>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</si>
  <si>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</si>
  <si>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</si>
  <si>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</si>
  <si>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</si>
  <si>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</si>
  <si>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</si>
  <si>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</si>
  <si>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</si>
  <si>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</si>
  <si>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</si>
  <si>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</si>
  <si>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</si>
  <si>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</si>
  <si>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</si>
  <si>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</si>
  <si>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</si>
  <si>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</si>
  <si>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</si>
  <si>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</si>
  <si>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</si>
  <si>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</si>
  <si>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</si>
  <si>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</si>
  <si>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</si>
  <si>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</si>
  <si>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</si>
  <si>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</si>
  <si>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</si>
  <si>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</si>
  <si>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</si>
  <si>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</si>
  <si>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</si>
  <si>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</si>
  <si>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</si>
  <si>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</si>
  <si>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</si>
  <si>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</si>
  <si>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</si>
  <si>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</si>
  <si>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</si>
  <si>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</si>
  <si>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</si>
  <si>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</si>
  <si>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</si>
  <si>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</si>
  <si>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</si>
  <si>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</si>
  <si>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</si>
  <si>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</si>
  <si>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</si>
  <si>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</si>
  <si>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</si>
  <si>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</si>
  <si>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</si>
  <si>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</si>
  <si>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</si>
  <si>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</si>
  <si>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</si>
  <si>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</si>
  <si>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</si>
  <si>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</si>
  <si>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</si>
  <si>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</si>
  <si>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</si>
  <si>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</si>
  <si>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</si>
  <si>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</si>
  <si>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</si>
  <si>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</si>
  <si>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</si>
  <si>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</si>
  <si>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</si>
  <si>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</si>
  <si>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</si>
  <si>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</si>
  <si>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</si>
  <si>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</si>
  <si>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</si>
  <si>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</si>
  <si>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</si>
  <si>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</si>
  <si>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</si>
  <si>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</si>
  <si>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</si>
  <si>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</si>
  <si>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</si>
  <si>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</si>
  <si>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</si>
  <si>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</si>
  <si>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</si>
  <si>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</si>
  <si>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</si>
  <si>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</si>
  <si>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</si>
  <si>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</si>
  <si>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</si>
  <si>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</si>
  <si>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</si>
  <si>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</si>
  <si>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</si>
  <si>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</si>
  <si>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</si>
  <si>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</si>
  <si>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</si>
  <si>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</si>
  <si>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</si>
  <si>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</si>
  <si>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</si>
  <si>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</si>
  <si>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</si>
  <si>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</si>
  <si>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</si>
  <si>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</si>
  <si>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</si>
  <si>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</si>
  <si>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</si>
  <si>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</si>
  <si>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</si>
  <si>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</si>
  <si>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</si>
  <si>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</si>
  <si>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</si>
  <si>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</si>
  <si>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</si>
  <si>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</si>
  <si>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</si>
  <si>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</si>
  <si>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</si>
  <si>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</si>
  <si>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</si>
  <si>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</si>
  <si>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</si>
  <si>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</si>
  <si>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</si>
  <si>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</si>
  <si>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</si>
  <si>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</si>
  <si>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</si>
  <si>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</si>
  <si>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</si>
  <si>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</si>
  <si>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</si>
  <si>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</si>
  <si>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</si>
  <si>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</si>
  <si>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</si>
  <si>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</si>
  <si>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</si>
  <si>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</si>
  <si>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</si>
  <si>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</si>
  <si>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</si>
  <si>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</si>
  <si>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</si>
  <si>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</si>
  <si>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</si>
  <si>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</si>
  <si>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</si>
  <si>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</si>
  <si>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</si>
  <si>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</si>
  <si>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</si>
  <si>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</si>
  <si>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</si>
  <si>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</si>
  <si>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</si>
  <si>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</si>
  <si>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</si>
  <si>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</si>
  <si>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</si>
  <si>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</si>
  <si>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</si>
  <si>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</si>
  <si>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</si>
  <si>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</si>
  <si>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</si>
  <si>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</si>
  <si>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</si>
  <si>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</si>
  <si>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</si>
  <si>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</si>
  <si>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</si>
  <si>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</si>
  <si>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</si>
  <si>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</si>
  <si>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</si>
  <si>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</si>
  <si>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</si>
  <si>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</si>
  <si>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</si>
  <si>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</si>
  <si>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</si>
  <si>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</si>
  <si>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</si>
  <si>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</si>
  <si>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</si>
  <si>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</si>
  <si>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</si>
  <si>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</si>
  <si>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</si>
  <si>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</si>
  <si>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</si>
  <si>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</si>
  <si>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</si>
  <si>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</si>
  <si>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</si>
  <si>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</si>
  <si>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</si>
  <si>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</si>
  <si>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</si>
  <si>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</si>
  <si>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</si>
  <si>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</si>
  <si>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</si>
  <si>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</si>
  <si>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</si>
  <si>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</si>
  <si>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</si>
  <si>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</si>
  <si>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</si>
  <si>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</si>
  <si>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</si>
  <si>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</si>
  <si>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</si>
  <si>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</si>
  <si>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</si>
  <si>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</si>
  <si>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</si>
  <si>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</si>
  <si>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</si>
  <si>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</si>
  <si>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</si>
  <si>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</si>
  <si>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</si>
  <si>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</si>
  <si>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</si>
  <si>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</si>
  <si>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</si>
  <si>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</si>
  <si>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</si>
  <si>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</si>
  <si>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</si>
  <si>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</si>
  <si>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</si>
  <si>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</si>
  <si>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</si>
  <si>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</si>
  <si>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</si>
  <si>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</si>
  <si>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</si>
  <si>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</si>
  <si>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</si>
  <si>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</si>
  <si>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</si>
  <si>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</si>
  <si>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</si>
  <si>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</si>
  <si>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</si>
  <si>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</si>
  <si>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</si>
  <si>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</si>
  <si>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</si>
  <si>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</si>
  <si>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</si>
  <si>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</si>
  <si>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</si>
  <si>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</si>
  <si>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</si>
  <si>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</si>
  <si>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</si>
  <si>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</si>
  <si>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</si>
  <si>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</si>
  <si>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</si>
  <si>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</si>
  <si>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</si>
  <si>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</si>
  <si>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</si>
  <si>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</si>
  <si>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</si>
  <si>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</si>
  <si>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</si>
  <si>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</si>
  <si>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</si>
  <si>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</si>
  <si>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</si>
  <si>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</si>
  <si>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</si>
  <si>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</si>
  <si>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</si>
  <si>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</si>
  <si>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</si>
  <si>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</si>
  <si>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</si>
  <si>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</si>
  <si>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</si>
  <si>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</si>
  <si>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</si>
  <si>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</si>
  <si>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</si>
  <si>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</si>
  <si>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</si>
  <si>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</si>
  <si>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</si>
  <si>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</si>
  <si>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</si>
  <si>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</si>
  <si>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</si>
  <si>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</si>
  <si>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</si>
  <si>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</si>
  <si>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</si>
  <si>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</si>
  <si>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</si>
  <si>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</si>
  <si>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</si>
  <si>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</si>
  <si>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</si>
  <si>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</si>
  <si>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</si>
  <si>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</si>
  <si>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</si>
  <si>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</si>
  <si>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</si>
  <si>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</si>
  <si>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</si>
  <si>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</si>
  <si>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</si>
  <si>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</si>
  <si>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</si>
  <si>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</si>
  <si>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</si>
  <si>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</si>
  <si>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</si>
  <si>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</si>
  <si>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</si>
  <si>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</si>
  <si>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</si>
  <si>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</si>
  <si>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</si>
  <si>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</si>
  <si>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</si>
  <si>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</si>
  <si>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</si>
  <si>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</si>
  <si>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</si>
  <si>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</si>
  <si>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</si>
  <si>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</si>
  <si>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</si>
  <si>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</si>
  <si>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</si>
  <si>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</si>
  <si>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</si>
  <si>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</si>
  <si>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</si>
  <si>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</si>
  <si>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</si>
  <si>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</si>
  <si>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</si>
  <si>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</si>
  <si>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</si>
  <si>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</si>
  <si>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</si>
  <si>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</si>
  <si>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</si>
  <si>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</si>
  <si>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</si>
  <si>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</si>
  <si>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</si>
  <si>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</si>
  <si>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</si>
  <si>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</si>
  <si>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</si>
  <si>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</si>
  <si>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</si>
  <si>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</si>
  <si>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</si>
  <si>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</si>
  <si>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</si>
  <si>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</si>
  <si>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</si>
  <si>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</si>
  <si>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</si>
  <si>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</si>
  <si>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</si>
  <si>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</si>
  <si>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</si>
  <si>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</si>
  <si>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</si>
  <si>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</si>
  <si>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</si>
  <si>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</si>
  <si>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</si>
  <si>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</si>
  <si>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</si>
  <si>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</si>
  <si>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</si>
  <si>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</si>
  <si>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</si>
  <si>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</si>
  <si>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</si>
  <si>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</si>
  <si>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</si>
  <si>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</si>
  <si>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</si>
  <si>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</si>
  <si>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</si>
  <si>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</si>
  <si>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</si>
  <si>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</si>
  <si>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</si>
  <si>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</si>
  <si>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</si>
  <si>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</si>
  <si>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</si>
  <si>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</si>
  <si>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</si>
  <si>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</si>
  <si>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</si>
  <si>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</si>
  <si>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</si>
  <si>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</si>
  <si>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</si>
  <si>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</si>
  <si>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</si>
  <si>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</si>
  <si>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</si>
  <si>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</si>
  <si>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</si>
  <si>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</si>
  <si>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</si>
  <si>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</si>
  <si>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</si>
  <si>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</si>
  <si>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</si>
  <si>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</si>
  <si>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</si>
  <si>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</si>
  <si>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</si>
  <si>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</si>
  <si>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</si>
  <si>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</si>
  <si>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</si>
  <si>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</si>
  <si>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</si>
  <si>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</si>
  <si>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</si>
  <si>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</si>
  <si>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</si>
  <si>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</si>
  <si>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</si>
  <si>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</si>
  <si>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</si>
  <si>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</si>
  <si>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</si>
  <si>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</si>
  <si>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</si>
  <si>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</si>
  <si>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</si>
  <si>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</si>
  <si>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</si>
  <si>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</si>
  <si>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</si>
  <si>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</si>
  <si>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</si>
  <si>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</si>
  <si>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</si>
  <si>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</si>
  <si>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</si>
  <si>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</si>
  <si>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</si>
  <si>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</si>
  <si>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</si>
  <si>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</si>
  <si>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</si>
  <si>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</si>
  <si>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</si>
  <si>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</si>
  <si>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</si>
  <si>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</si>
  <si>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</si>
  <si>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</si>
  <si>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</si>
  <si>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</si>
  <si>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</si>
  <si>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</si>
  <si>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</si>
  <si>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</si>
  <si>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</si>
  <si>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</si>
  <si>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</si>
  <si>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</si>
  <si>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</si>
  <si>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</si>
  <si>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</si>
  <si>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</si>
  <si>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</si>
  <si>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</si>
  <si>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</si>
  <si>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</si>
  <si>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</si>
  <si>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</si>
  <si>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</si>
  <si>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</si>
  <si>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</si>
  <si>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</si>
  <si>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</si>
  <si>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</si>
  <si>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</si>
  <si>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</si>
  <si>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</si>
  <si>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</si>
  <si>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</si>
  <si>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</si>
  <si>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</si>
  <si>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</si>
  <si>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</si>
  <si>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</si>
  <si>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</si>
  <si>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</si>
  <si>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</si>
  <si>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</si>
  <si>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</si>
  <si>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</si>
  <si>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</si>
  <si>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</si>
  <si>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</si>
  <si>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</si>
  <si>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</si>
  <si>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</si>
  <si>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</si>
  <si>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</si>
  <si>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</si>
  <si>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</si>
  <si>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</si>
  <si>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</si>
  <si>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</si>
  <si>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</si>
  <si>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</si>
  <si>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</si>
  <si>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</si>
  <si>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</si>
  <si>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</si>
  <si>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</si>
  <si>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</si>
  <si>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</si>
  <si>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</si>
  <si>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</si>
  <si>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</si>
  <si>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</si>
  <si>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</si>
  <si>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</si>
  <si>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</si>
  <si>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</si>
  <si>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</si>
  <si>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</si>
  <si>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</si>
  <si>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</si>
  <si>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</si>
  <si>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</si>
  <si>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</si>
  <si>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</si>
  <si>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</si>
  <si>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</si>
  <si>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</si>
  <si>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</si>
  <si>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</si>
  <si>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</si>
  <si>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</si>
  <si>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</si>
  <si>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</si>
  <si>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</si>
  <si>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</si>
  <si>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</si>
  <si>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</si>
  <si>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</si>
  <si>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</si>
  <si>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</si>
  <si>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</si>
  <si>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</si>
  <si>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</si>
  <si>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</si>
  <si>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</si>
  <si>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</si>
  <si>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</si>
  <si>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</si>
  <si>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</si>
  <si>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</si>
  <si>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</si>
  <si>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</si>
  <si>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</si>
  <si>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</si>
  <si>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</si>
  <si>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</si>
  <si>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</si>
  <si>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</si>
  <si>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</si>
  <si>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</si>
  <si>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</si>
  <si>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</si>
  <si>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</si>
  <si>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</si>
  <si>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</si>
  <si>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</si>
  <si>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</si>
  <si>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</si>
  <si>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</si>
  <si>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</si>
  <si>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</si>
  <si>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</si>
  <si>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</si>
  <si>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</si>
  <si>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</si>
  <si>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</si>
  <si>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</si>
  <si>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</si>
  <si>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</si>
  <si>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</si>
  <si>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</si>
  <si>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</si>
  <si>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</si>
  <si>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</si>
  <si>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</si>
  <si>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</si>
  <si>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</si>
  <si>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</si>
  <si>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</si>
  <si>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</si>
  <si>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</si>
  <si>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</si>
  <si>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</si>
  <si>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</si>
  <si>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</si>
  <si>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</si>
  <si>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</si>
  <si>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</si>
  <si>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</si>
  <si>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</si>
  <si>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</si>
  <si>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</si>
  <si>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</si>
  <si>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</si>
  <si>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</si>
  <si>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</si>
  <si>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</si>
  <si>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</si>
  <si>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</si>
  <si>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</si>
  <si>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</si>
  <si>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</si>
  <si>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</si>
  <si>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</si>
  <si>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</si>
  <si>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</si>
  <si>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</si>
  <si>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</si>
  <si>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</si>
  <si>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</si>
  <si>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</si>
  <si>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</si>
  <si>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</si>
  <si>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</si>
  <si>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</si>
  <si>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</si>
  <si>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</si>
  <si>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</si>
  <si>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</si>
  <si>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</si>
  <si>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</si>
  <si>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</si>
  <si>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</si>
  <si>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</si>
  <si>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</si>
  <si>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</si>
  <si>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</si>
  <si>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</si>
  <si>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</si>
  <si>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</si>
  <si>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</si>
  <si>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</si>
  <si>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</si>
  <si>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</si>
  <si>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</si>
  <si>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</si>
  <si>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</si>
  <si>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</si>
  <si>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</si>
  <si>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</si>
  <si>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</si>
  <si>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</si>
  <si>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</si>
  <si>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</si>
  <si>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</si>
  <si>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</si>
  <si>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</si>
  <si>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</si>
  <si>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</si>
  <si>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</si>
  <si>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</si>
  <si>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</si>
  <si>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</si>
  <si>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</si>
  <si>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</si>
  <si>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</si>
  <si>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</si>
  <si>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</si>
  <si>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</si>
  <si>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</si>
  <si>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</si>
  <si>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</si>
  <si>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</si>
  <si>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</si>
  <si>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</si>
  <si>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</si>
  <si>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</si>
  <si>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</si>
  <si>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</si>
  <si>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</si>
  <si>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</si>
  <si>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</si>
  <si>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</si>
  <si>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</si>
  <si>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</si>
  <si>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</si>
  <si>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</si>
  <si>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</si>
  <si>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</si>
  <si>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</si>
  <si>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</si>
  <si>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</si>
  <si>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</si>
  <si>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</si>
  <si>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</si>
  <si>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</si>
  <si>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</si>
  <si>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</si>
  <si>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</si>
  <si>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</si>
  <si>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</si>
  <si>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</si>
  <si>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</si>
  <si>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</si>
  <si>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</si>
  <si>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</si>
  <si>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</si>
  <si>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</si>
  <si>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</si>
  <si>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</si>
  <si>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</si>
  <si>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</si>
  <si>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</si>
  <si>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</si>
  <si>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</si>
  <si>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</si>
  <si>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</si>
  <si>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</si>
  <si>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</si>
  <si>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</si>
  <si>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</si>
  <si>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</si>
  <si>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</si>
  <si>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</si>
  <si>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</si>
  <si>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</si>
  <si>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</si>
  <si>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</si>
  <si>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</si>
  <si>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</si>
  <si>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</si>
  <si>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</si>
  <si>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</si>
  <si>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</si>
  <si>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</si>
  <si>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</si>
  <si>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</si>
  <si>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</si>
  <si>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</si>
  <si>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</si>
  <si>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</si>
  <si>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</si>
  <si>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</si>
  <si>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</si>
  <si>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</si>
  <si>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</si>
  <si>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</si>
  <si>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</si>
  <si>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</si>
  <si>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</si>
  <si>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</si>
  <si>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</si>
  <si>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</si>
  <si>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</si>
  <si>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</si>
  <si>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</si>
  <si>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</si>
  <si>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</si>
  <si>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</si>
  <si>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</si>
  <si>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</si>
  <si>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</si>
  <si>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</si>
  <si>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</si>
  <si>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</si>
  <si>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</si>
  <si>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</si>
  <si>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</si>
  <si>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</si>
  <si>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</si>
  <si>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</si>
  <si>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</si>
  <si>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</si>
  <si>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</si>
  <si>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</si>
  <si>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</si>
  <si>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</si>
  <si>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</si>
  <si>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</si>
  <si>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</si>
  <si>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</si>
  <si>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</si>
  <si>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</si>
  <si>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</si>
  <si>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</si>
  <si>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</si>
  <si>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</si>
  <si>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</si>
  <si>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</si>
  <si>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</si>
  <si>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</si>
  <si>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</si>
  <si>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</si>
  <si>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</si>
  <si>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</si>
  <si>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</si>
  <si>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</si>
  <si>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</si>
  <si>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</si>
  <si>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</si>
  <si>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</si>
  <si>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</si>
  <si>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</si>
  <si>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</si>
  <si>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</si>
  <si>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</si>
  <si>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</si>
  <si>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</si>
  <si>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</si>
  <si>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</si>
  <si>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</si>
  <si>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</si>
  <si>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</si>
  <si>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</si>
  <si>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</si>
  <si>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</si>
  <si>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</si>
  <si>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</si>
  <si>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</si>
  <si>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</si>
  <si>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</si>
  <si>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</si>
  <si>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</si>
  <si>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</si>
  <si>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</si>
  <si>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</si>
  <si>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</si>
  <si>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</si>
  <si>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</si>
  <si>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</si>
  <si>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</si>
  <si>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</si>
  <si>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</si>
  <si>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</si>
  <si>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</si>
  <si>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</si>
  <si>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</si>
  <si>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</si>
  <si>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</si>
  <si>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</si>
  <si>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</si>
  <si>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</si>
  <si>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</si>
  <si>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</si>
  <si>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</si>
  <si>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</si>
  <si>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</si>
  <si>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</si>
  <si>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</si>
  <si>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</si>
  <si>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</si>
  <si>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</si>
  <si>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</si>
  <si>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</si>
  <si>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</si>
  <si>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</si>
  <si>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</si>
  <si>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</si>
  <si>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</si>
  <si>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</si>
  <si>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</si>
  <si>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</si>
  <si>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</si>
  <si>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</si>
  <si>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</si>
  <si>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</si>
  <si>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</si>
  <si>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</si>
  <si>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</si>
  <si>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</si>
  <si>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</si>
  <si>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</si>
  <si>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</si>
  <si>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</si>
  <si>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</si>
  <si>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</si>
  <si>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</si>
  <si>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</si>
  <si>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</si>
  <si>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</si>
  <si>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</si>
  <si>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</si>
  <si>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</si>
  <si>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</si>
  <si>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</si>
  <si>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</si>
  <si>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</si>
  <si>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</si>
  <si>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</si>
  <si>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</si>
  <si>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</si>
  <si>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</si>
  <si>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</si>
  <si>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</si>
  <si>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</si>
  <si>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</si>
  <si>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</si>
  <si>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</si>
  <si>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</si>
  <si>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</si>
  <si>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</si>
  <si>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</si>
  <si>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</si>
  <si>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</si>
  <si>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</si>
  <si>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</si>
  <si>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</si>
  <si>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</si>
  <si>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</si>
  <si>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</si>
  <si>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</si>
  <si>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</si>
  <si>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</si>
  <si>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</si>
  <si>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</si>
  <si>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</si>
  <si>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</si>
  <si>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</si>
  <si>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</si>
  <si>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</si>
  <si>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</si>
  <si>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</si>
  <si>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</si>
  <si>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</si>
  <si>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</si>
  <si>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</si>
  <si>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</si>
  <si>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</si>
  <si>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</si>
  <si>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</si>
  <si>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</si>
  <si>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</si>
  <si>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</si>
  <si>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</si>
  <si>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</si>
  <si>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</si>
  <si>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</si>
  <si>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</si>
  <si>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</si>
  <si>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</si>
  <si>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</si>
  <si>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</si>
  <si>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</si>
  <si>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</si>
  <si>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</si>
  <si>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</si>
  <si>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</si>
  <si>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</si>
  <si>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</si>
  <si>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</si>
  <si>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</si>
  <si>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</si>
  <si>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</si>
  <si>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</si>
  <si>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</si>
  <si>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</si>
  <si>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</si>
  <si>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</si>
  <si>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</si>
  <si>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</si>
  <si>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</si>
  <si>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</si>
  <si>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</si>
  <si>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</si>
  <si>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</si>
  <si>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</si>
  <si>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</si>
  <si>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</si>
  <si>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</si>
  <si>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</si>
  <si>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</si>
  <si>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</si>
  <si>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</si>
  <si>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</si>
  <si>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</si>
  <si>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</si>
  <si>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</si>
  <si>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</si>
  <si>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</si>
  <si>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</si>
  <si>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</si>
  <si>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</si>
  <si>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</si>
  <si>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</si>
  <si>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</si>
  <si>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</si>
  <si>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</si>
  <si>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</si>
  <si>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</si>
  <si>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</si>
  <si>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</si>
  <si>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</si>
  <si>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</si>
  <si>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</si>
  <si>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</si>
  <si>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</si>
  <si>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</si>
  <si>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</si>
  <si>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</si>
  <si>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</si>
  <si>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</si>
  <si>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</si>
  <si>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</si>
  <si>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</si>
  <si>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</si>
  <si>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</si>
  <si>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</si>
  <si>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</si>
  <si>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</si>
  <si>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</si>
  <si>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</si>
  <si>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</si>
  <si>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</si>
  <si>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</si>
  <si>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</si>
  <si>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</si>
  <si>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</si>
  <si>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</si>
  <si>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</si>
  <si>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</si>
  <si>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</si>
  <si>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</si>
  <si>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</si>
  <si>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</si>
  <si>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</si>
  <si>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</si>
  <si>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</si>
  <si>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</si>
  <si>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</si>
  <si>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</si>
  <si>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</si>
  <si>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</si>
  <si>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</si>
  <si>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</si>
  <si>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</si>
  <si>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</si>
  <si>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</si>
  <si>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</si>
  <si>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</si>
  <si>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</si>
  <si>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</si>
  <si>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</si>
  <si>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</si>
  <si>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</si>
  <si>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</si>
  <si>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</si>
  <si>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</si>
  <si>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</si>
  <si>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</si>
  <si>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</si>
  <si>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</si>
  <si>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</si>
  <si>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</si>
  <si>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</si>
  <si>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</si>
  <si>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</si>
  <si>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</si>
  <si>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</si>
  <si>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</si>
  <si>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</si>
  <si>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</si>
  <si>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</si>
  <si>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</si>
  <si>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</si>
  <si>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</si>
  <si>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</si>
  <si>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</si>
  <si>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</si>
  <si>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</si>
  <si>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</si>
  <si>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</si>
  <si>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</si>
  <si>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</si>
  <si>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</si>
  <si>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</si>
  <si>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</si>
  <si>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</si>
  <si>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</si>
  <si>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</si>
  <si>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</si>
  <si>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</si>
  <si>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</si>
  <si>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</si>
  <si>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</si>
  <si>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</si>
  <si>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</si>
  <si>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</si>
  <si>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</si>
  <si>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</si>
  <si>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</si>
  <si>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</si>
  <si>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</si>
  <si>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</si>
  <si>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</si>
  <si>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</si>
  <si>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</si>
  <si>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</si>
  <si>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</si>
  <si>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</si>
  <si>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</si>
  <si>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</si>
  <si>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</si>
  <si>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</si>
  <si>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</si>
  <si>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</si>
  <si>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</si>
  <si>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</si>
  <si>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</si>
  <si>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</si>
  <si>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</si>
  <si>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</si>
  <si>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</si>
  <si>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</si>
  <si>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</si>
  <si>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</si>
  <si>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</si>
  <si>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</si>
  <si>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</si>
  <si>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</si>
  <si>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</si>
  <si>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</si>
  <si>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</si>
  <si>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</si>
  <si>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</si>
  <si>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</si>
  <si>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</si>
  <si>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</si>
  <si>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</si>
  <si>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</si>
  <si>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</si>
  <si>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</si>
  <si>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</si>
  <si>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</si>
  <si>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</si>
  <si>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</si>
  <si>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</si>
  <si>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</si>
  <si>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</si>
  <si>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</si>
  <si>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</si>
  <si>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</si>
  <si>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</si>
  <si>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</si>
  <si>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</si>
  <si>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</si>
  <si>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</si>
  <si>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</si>
  <si>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</si>
  <si>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</si>
  <si>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</si>
  <si>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</si>
  <si>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</si>
  <si>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</si>
  <si>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</si>
  <si>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</si>
  <si>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</si>
  <si>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</si>
  <si>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</si>
  <si>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</si>
  <si>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</si>
  <si>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</si>
  <si>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</si>
  <si>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</si>
  <si>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</si>
  <si>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</si>
  <si>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</si>
  <si>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</si>
  <si>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</si>
  <si>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</si>
  <si>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</si>
  <si>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</si>
  <si>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</si>
  <si>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</si>
  <si>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</si>
  <si>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</si>
  <si>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</si>
  <si>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</si>
  <si>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</si>
  <si>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</si>
  <si>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</si>
  <si>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</si>
  <si>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</si>
  <si>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</si>
  <si>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</si>
  <si>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</si>
  <si>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</si>
  <si>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</si>
  <si>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</si>
  <si>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</si>
  <si>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</si>
  <si>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</si>
  <si>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</si>
  <si>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</si>
  <si>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</si>
  <si>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</si>
  <si>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</si>
  <si>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</si>
  <si>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</si>
  <si>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</si>
  <si>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</si>
  <si>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</si>
  <si>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</si>
  <si>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</si>
  <si>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</si>
  <si>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</si>
  <si>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</si>
  <si>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</si>
  <si>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</si>
  <si>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</si>
  <si>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</si>
  <si>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</si>
  <si>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</si>
  <si>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</si>
  <si>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</si>
  <si>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</si>
  <si>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</si>
  <si>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</si>
  <si>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</si>
  <si>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</si>
  <si>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</si>
  <si>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</si>
  <si>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</si>
  <si>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</si>
  <si>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</si>
  <si>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</si>
  <si>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</si>
  <si>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</si>
  <si>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</si>
  <si>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</si>
  <si>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</si>
  <si>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</si>
  <si>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</si>
  <si>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</si>
  <si>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</si>
  <si>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</si>
  <si>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</si>
  <si>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</si>
  <si>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</si>
  <si>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</si>
  <si>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</si>
  <si>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</si>
  <si>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</si>
  <si>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</si>
  <si>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</si>
  <si>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</si>
  <si>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</si>
  <si>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</si>
  <si>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</si>
  <si>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</si>
  <si>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</si>
  <si>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</si>
  <si>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</si>
  <si>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</si>
  <si>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</si>
  <si>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</si>
  <si>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</si>
  <si>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</si>
  <si>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</si>
  <si>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</si>
  <si>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</si>
  <si>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</si>
  <si>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</si>
  <si>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</si>
  <si>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</si>
  <si>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</si>
  <si>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</si>
  <si>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</si>
  <si>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</si>
  <si>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</si>
  <si>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</si>
  <si>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</si>
  <si>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</si>
  <si>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</si>
  <si>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</si>
  <si>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</si>
  <si>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</si>
  <si>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</si>
  <si>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</si>
  <si>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</si>
  <si>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</si>
  <si>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</si>
  <si>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</si>
  <si>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</si>
  <si>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</si>
  <si>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</si>
  <si>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</si>
  <si>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</si>
  <si>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</si>
  <si>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</si>
  <si>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</si>
  <si>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</si>
  <si>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</si>
  <si>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</si>
  <si>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</si>
  <si>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</si>
  <si>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</si>
  <si>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</si>
  <si>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</si>
  <si>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</si>
  <si>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</si>
  <si>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</si>
  <si>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</si>
  <si>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</si>
  <si>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</si>
  <si>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</si>
  <si>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</si>
  <si>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</si>
  <si>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</si>
  <si>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</si>
  <si>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</si>
  <si>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</si>
  <si>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</si>
  <si>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</si>
  <si>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</si>
  <si>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</si>
  <si>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</si>
  <si>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</si>
  <si>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</si>
  <si>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</si>
  <si>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</si>
  <si>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</si>
  <si>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</si>
  <si>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</si>
  <si>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</si>
  <si>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</si>
  <si>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</si>
  <si>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</si>
  <si>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</si>
  <si>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</si>
  <si>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</si>
  <si>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</si>
  <si>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</si>
  <si>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</si>
  <si>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</si>
  <si>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</si>
  <si>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</si>
  <si>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</si>
  <si>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</si>
  <si>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</si>
  <si>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</si>
  <si>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</si>
  <si>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</si>
  <si>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</si>
  <si>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</si>
  <si>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</si>
  <si>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</si>
  <si>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</si>
  <si>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</si>
  <si>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</si>
  <si>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</si>
  <si>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</si>
  <si>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</si>
  <si>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</si>
  <si>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</si>
  <si>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</si>
  <si>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</si>
  <si>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</si>
  <si>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</si>
  <si>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</si>
  <si>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</si>
  <si>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</si>
  <si>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</si>
  <si>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</si>
  <si>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</si>
  <si>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</si>
  <si>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</si>
  <si>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</si>
  <si>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</si>
  <si>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</si>
  <si>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</si>
  <si>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</si>
  <si>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</si>
  <si>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</si>
  <si>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</si>
  <si>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</si>
  <si>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</si>
  <si>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</si>
  <si>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</si>
  <si>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</si>
  <si>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</si>
  <si>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</si>
  <si>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</si>
  <si>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</si>
  <si>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</si>
  <si>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</si>
  <si>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</si>
  <si>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</si>
  <si>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</si>
  <si>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</si>
  <si>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</si>
  <si>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</si>
  <si>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</si>
  <si>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</si>
  <si>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</si>
  <si>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</si>
  <si>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</si>
  <si>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</si>
  <si>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</si>
  <si>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</si>
  <si>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</si>
  <si>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</si>
  <si>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</si>
  <si>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</si>
  <si>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</si>
  <si>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</si>
  <si>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</si>
  <si>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</si>
  <si>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</si>
  <si>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</si>
  <si>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</si>
  <si>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</si>
  <si>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</si>
  <si>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</si>
  <si>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</si>
  <si>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</si>
  <si>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</si>
  <si>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</si>
  <si>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</si>
  <si>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</si>
  <si>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</si>
  <si>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</si>
  <si>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</si>
  <si>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</si>
  <si>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</si>
  <si>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</si>
  <si>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</si>
  <si>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</si>
  <si>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</si>
  <si>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</si>
  <si>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</si>
  <si>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</si>
  <si>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</si>
  <si>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</si>
  <si>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</si>
  <si>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</si>
  <si>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</si>
  <si>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</si>
  <si>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</si>
  <si>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</si>
  <si>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</si>
  <si>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</si>
  <si>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</si>
  <si>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</si>
  <si>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</si>
  <si>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</si>
  <si>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</si>
  <si>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</si>
  <si>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</si>
  <si>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</si>
  <si>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</si>
  <si>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</si>
  <si>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</si>
  <si>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</si>
  <si>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</si>
  <si>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</si>
  <si>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</si>
  <si>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</si>
  <si>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</si>
  <si>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</si>
  <si>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</si>
  <si>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</si>
  <si>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</si>
  <si>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</si>
  <si>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</si>
  <si>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</si>
  <si>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</si>
  <si>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</si>
  <si>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</si>
  <si>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</si>
  <si>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</si>
  <si>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</si>
  <si>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</si>
  <si>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</si>
  <si>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</si>
  <si>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</si>
  <si>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</si>
  <si>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</si>
  <si>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</si>
  <si>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</si>
  <si>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</si>
  <si>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</si>
  <si>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</si>
  <si>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</si>
  <si>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</si>
  <si>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</si>
  <si>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</si>
  <si>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</si>
  <si>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</si>
  <si>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</si>
  <si>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</si>
  <si>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</si>
  <si>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</si>
  <si>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</si>
  <si>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</si>
  <si>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</si>
  <si>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</si>
  <si>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</si>
  <si>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</si>
  <si>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</si>
  <si>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</si>
  <si>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</si>
  <si>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</si>
  <si>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</si>
  <si>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</si>
  <si>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</si>
  <si>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</si>
  <si>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</si>
  <si>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</si>
  <si>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</si>
  <si>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</si>
  <si>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</si>
  <si>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</si>
  <si>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</si>
  <si>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</si>
  <si>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</si>
  <si>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</si>
  <si>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</si>
  <si>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</si>
  <si>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</si>
  <si>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</si>
  <si>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</si>
  <si>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</si>
  <si>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</si>
  <si>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</si>
  <si>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</si>
  <si>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</si>
  <si>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</si>
  <si>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</si>
  <si>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</si>
  <si>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</si>
  <si>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</si>
  <si>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</si>
  <si>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</si>
  <si>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</si>
  <si>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</si>
  <si>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</si>
  <si>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</si>
  <si>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</si>
  <si>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</si>
  <si>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</si>
  <si>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</si>
  <si>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</si>
  <si>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</si>
  <si>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</si>
  <si>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</si>
  <si>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</si>
  <si>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</si>
  <si>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</si>
  <si>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</si>
  <si>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</si>
  <si>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</si>
  <si>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</si>
  <si>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</si>
  <si>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</si>
  <si>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</si>
  <si>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</si>
  <si>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</si>
  <si>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</si>
  <si>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</si>
  <si>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</si>
  <si>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</si>
  <si>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</si>
  <si>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</si>
  <si>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</si>
  <si>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</si>
  <si>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</si>
  <si>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</si>
  <si>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</si>
  <si>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</si>
  <si>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</si>
  <si>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</si>
  <si>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</si>
  <si>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</si>
  <si>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</si>
  <si>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</si>
  <si>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</si>
  <si>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</si>
  <si>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</si>
  <si>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</si>
  <si>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</si>
  <si>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</si>
  <si>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</si>
  <si>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</si>
  <si>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</si>
  <si>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</si>
  <si>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</si>
  <si>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</si>
  <si>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</si>
  <si>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</si>
  <si>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</si>
  <si>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</si>
  <si>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</si>
  <si>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</si>
  <si>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</si>
  <si>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</si>
  <si>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</si>
  <si>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</si>
  <si>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</si>
  <si>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</si>
  <si>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</si>
  <si>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</si>
  <si>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</si>
  <si>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</si>
  <si>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</si>
  <si>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</si>
  <si>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</si>
  <si>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</si>
  <si>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</si>
  <si>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</si>
  <si>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</si>
  <si>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</si>
  <si>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</si>
  <si>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</si>
  <si>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</si>
  <si>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</si>
  <si>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</si>
  <si>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</si>
  <si>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</si>
  <si>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</si>
  <si>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</si>
  <si>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</si>
  <si>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</si>
  <si>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</si>
  <si>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</si>
  <si>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</si>
  <si>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</si>
  <si>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</si>
  <si>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</si>
  <si>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</si>
  <si>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</si>
  <si>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</si>
  <si>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</si>
  <si>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</si>
  <si>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</si>
  <si>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</si>
  <si>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</si>
  <si>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</si>
  <si>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</si>
  <si>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</si>
  <si>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</si>
  <si>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</si>
  <si>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</si>
  <si>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</si>
  <si>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</si>
  <si>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</si>
  <si>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</si>
  <si>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</si>
  <si>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</si>
  <si>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</si>
  <si>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</si>
  <si>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</si>
  <si>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</si>
  <si>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</si>
  <si>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</si>
  <si>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</si>
  <si>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</si>
  <si>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</si>
  <si>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</si>
  <si>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</si>
  <si>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</si>
  <si>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</si>
  <si>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</si>
  <si>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</si>
  <si>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</si>
  <si>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</si>
  <si>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</si>
  <si>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</si>
  <si>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</si>
  <si>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</si>
  <si>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</si>
  <si>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</si>
  <si>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</si>
  <si>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</si>
  <si>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</si>
  <si>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</si>
  <si>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</si>
  <si>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</si>
  <si>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</si>
  <si>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</si>
  <si>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</si>
  <si>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</si>
  <si>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</si>
  <si>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</si>
  <si>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</si>
  <si>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</si>
  <si>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</si>
  <si>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</si>
  <si>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</si>
  <si>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</si>
  <si>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</si>
  <si>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</si>
  <si>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</si>
  <si>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</si>
  <si>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</si>
  <si>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</si>
  <si>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</si>
  <si>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</si>
  <si>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</si>
  <si>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</si>
  <si>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</si>
  <si>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</si>
  <si>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</si>
  <si>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</si>
  <si>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</si>
  <si>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</si>
  <si>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</si>
  <si>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</si>
  <si>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</si>
  <si>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</si>
  <si>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</si>
  <si>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</si>
  <si>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</si>
  <si>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</si>
  <si>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</si>
  <si>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</si>
  <si>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</si>
  <si>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</si>
  <si>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</si>
  <si>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</si>
  <si>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</si>
  <si>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</si>
  <si>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</si>
  <si>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</si>
  <si>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</si>
  <si>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</si>
  <si>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</si>
  <si>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</si>
  <si>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</si>
  <si>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</si>
  <si>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</si>
  <si>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</si>
  <si>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</si>
  <si>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</si>
  <si>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</si>
  <si>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</si>
  <si>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</si>
  <si>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</si>
  <si>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</si>
  <si>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</si>
  <si>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</si>
  <si>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</si>
  <si>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</si>
  <si>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</si>
  <si>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</si>
  <si>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</si>
  <si>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</si>
  <si>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</si>
  <si>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</si>
  <si>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</si>
  <si>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</si>
  <si>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</si>
  <si>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</si>
  <si>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</si>
  <si>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</si>
  <si>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</si>
  <si>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</si>
  <si>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</si>
  <si>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</si>
  <si>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</si>
  <si>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</si>
  <si>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</si>
  <si>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</si>
  <si>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</si>
  <si>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</si>
  <si>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</si>
  <si>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</si>
  <si>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</si>
  <si>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</si>
  <si>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</si>
  <si>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</si>
  <si>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</si>
  <si>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</si>
  <si>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</si>
  <si>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</si>
  <si>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</si>
  <si>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</si>
  <si>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</si>
  <si>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</si>
  <si>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</si>
  <si>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</si>
  <si>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</si>
  <si>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</si>
  <si>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</si>
  <si>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</si>
  <si>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</si>
  <si>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</si>
  <si>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</si>
  <si>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</si>
  <si>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</si>
  <si>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</si>
  <si>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</si>
  <si>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</si>
  <si>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</si>
  <si>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</si>
  <si>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</si>
  <si>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</si>
  <si>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</si>
  <si>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</si>
  <si>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</si>
  <si>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</si>
  <si>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</si>
  <si>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</si>
  <si>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</si>
  <si>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</si>
  <si>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</si>
  <si>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</si>
  <si>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</si>
  <si>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</si>
  <si>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</si>
  <si>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</si>
  <si>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</si>
  <si>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</si>
  <si>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</si>
  <si>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</si>
  <si>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</si>
  <si>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</si>
  <si>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</si>
  <si>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</si>
  <si>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</si>
  <si>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</si>
  <si>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</si>
  <si>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</si>
  <si>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</si>
  <si>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</si>
  <si>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</si>
  <si>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</si>
  <si>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</si>
  <si>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</si>
  <si>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</si>
  <si>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</si>
  <si>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</si>
  <si>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</si>
  <si>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</si>
  <si>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</si>
  <si>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</si>
  <si>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</si>
  <si>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</si>
  <si>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</si>
  <si>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</si>
  <si>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</si>
  <si>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</si>
  <si>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</si>
  <si>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</si>
  <si>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</si>
  <si>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</si>
  <si>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</si>
  <si>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</si>
  <si>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</si>
  <si>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</si>
  <si>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</si>
  <si>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</si>
  <si>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</si>
  <si>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</si>
  <si>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</si>
  <si>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</si>
  <si>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</si>
  <si>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</si>
  <si>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</si>
  <si>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</si>
  <si>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</si>
  <si>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</si>
  <si>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</si>
  <si>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</si>
  <si>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</si>
  <si>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</si>
  <si>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</si>
  <si>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</si>
  <si>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</si>
  <si>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</si>
  <si>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</si>
  <si>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</si>
  <si>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</si>
  <si>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</si>
  <si>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</si>
  <si>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</si>
  <si>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</si>
  <si>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</si>
  <si>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</si>
  <si>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</si>
  <si>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</si>
  <si>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</si>
  <si>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</si>
  <si>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</si>
  <si>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</si>
  <si>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</si>
  <si>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</si>
  <si>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</si>
  <si>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</si>
  <si>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</si>
  <si>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</si>
  <si>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</si>
  <si>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</si>
  <si>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</si>
  <si>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</si>
  <si>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</si>
  <si>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</si>
  <si>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</si>
  <si>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</si>
  <si>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</si>
  <si>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</si>
  <si>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</si>
  <si>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</si>
  <si>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</si>
  <si>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</si>
  <si>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</si>
  <si>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</si>
  <si>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</si>
  <si>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</si>
  <si>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</si>
  <si>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</si>
  <si>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</si>
  <si>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</si>
  <si>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</si>
  <si>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</si>
  <si>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</si>
  <si>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</si>
  <si>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</si>
  <si>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</si>
  <si>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</si>
  <si>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</si>
  <si>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</si>
  <si>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</si>
  <si>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</si>
  <si>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</si>
  <si>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</si>
  <si>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</si>
  <si>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</si>
  <si>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</si>
  <si>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</si>
  <si>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</si>
  <si>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</si>
  <si>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</si>
  <si>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</si>
  <si>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</si>
  <si>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</si>
  <si>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</si>
  <si>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</si>
  <si>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</si>
  <si>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</si>
  <si>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</si>
  <si>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</si>
  <si>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</si>
  <si>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</si>
  <si>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</si>
  <si>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</si>
  <si>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</si>
  <si>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</si>
  <si>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</si>
  <si>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</si>
  <si>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</si>
  <si>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</si>
  <si>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</si>
  <si>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</si>
  <si>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</si>
  <si>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</si>
  <si>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</si>
  <si>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</si>
  <si>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</si>
  <si>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</si>
  <si>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</si>
  <si>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</si>
  <si>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</si>
  <si>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</si>
  <si>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</si>
  <si>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</si>
  <si>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</si>
  <si>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</si>
  <si>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</si>
  <si>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</si>
  <si>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</si>
  <si>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</si>
  <si>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</si>
  <si>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</si>
  <si>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</si>
  <si>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</si>
  <si>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</si>
  <si>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</si>
  <si>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</si>
  <si>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</si>
  <si>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</si>
  <si>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</si>
  <si>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</si>
  <si>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</si>
  <si>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</si>
  <si>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</si>
  <si>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</si>
  <si>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</si>
  <si>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</si>
  <si>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</si>
  <si>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</si>
  <si>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</si>
  <si>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</si>
  <si>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</si>
  <si>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</si>
  <si>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</si>
  <si>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</si>
  <si>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</si>
  <si>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</si>
  <si>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</si>
  <si>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</si>
  <si>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</si>
  <si>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</si>
  <si>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</si>
  <si>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</si>
  <si>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</si>
  <si>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</si>
  <si>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</si>
  <si>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</si>
  <si>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</si>
  <si>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</si>
  <si>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</si>
  <si>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</si>
  <si>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</si>
  <si>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</si>
  <si>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</si>
  <si>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</si>
  <si>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</si>
  <si>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</si>
  <si>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</si>
  <si>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</si>
  <si>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</si>
  <si>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</si>
  <si>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</si>
  <si>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</si>
  <si>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</si>
  <si>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</si>
  <si>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</si>
  <si>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</si>
  <si>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</si>
  <si>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</si>
  <si>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</si>
  <si>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</si>
  <si>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</si>
  <si>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</si>
  <si>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</si>
  <si>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</si>
  <si>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</si>
  <si>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</si>
  <si>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</si>
  <si>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</si>
  <si>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</si>
  <si>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</si>
  <si>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</si>
  <si>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</si>
  <si>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</si>
  <si>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</si>
  <si>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</si>
  <si>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</si>
  <si>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</si>
  <si>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</si>
  <si>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</si>
  <si>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</si>
  <si>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</si>
  <si>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</si>
  <si>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</si>
  <si>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</si>
  <si>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</si>
  <si>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</si>
  <si>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</si>
  <si>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</si>
  <si>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</si>
  <si>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</si>
  <si>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</si>
  <si>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</si>
  <si>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</si>
  <si>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</si>
  <si>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</si>
  <si>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</si>
  <si>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</si>
  <si>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</si>
  <si>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</si>
  <si>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</si>
  <si>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</si>
  <si>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</si>
  <si>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</si>
  <si>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</si>
  <si>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</si>
  <si>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</si>
  <si>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</si>
  <si>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</si>
  <si>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</si>
  <si>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</si>
  <si>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</si>
  <si>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</si>
  <si>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</si>
  <si>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</si>
  <si>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</si>
  <si>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</si>
  <si>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</si>
  <si>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</si>
  <si>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</si>
  <si>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</si>
  <si>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</si>
  <si>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</si>
  <si>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</si>
  <si>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</si>
  <si>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</si>
  <si>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</si>
  <si>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</si>
  <si>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</si>
  <si>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</si>
  <si>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</si>
  <si>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</si>
  <si>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</si>
  <si>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</si>
  <si>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</si>
  <si>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</si>
  <si>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</si>
  <si>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</si>
  <si>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</si>
  <si>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</si>
  <si>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</si>
  <si>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</si>
  <si>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</si>
  <si>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</si>
  <si>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</si>
  <si>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</si>
  <si>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</si>
  <si>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</si>
  <si>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</si>
  <si>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</si>
  <si>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</si>
  <si>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</si>
  <si>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</si>
  <si>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</si>
  <si>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</si>
  <si>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</si>
  <si>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</si>
  <si>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</si>
  <si>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</si>
  <si>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</si>
  <si>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</si>
  <si>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</si>
  <si>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</si>
  <si>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</si>
  <si>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</si>
  <si>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</si>
  <si>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</si>
  <si>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</si>
  <si>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</si>
  <si>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</si>
  <si>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</si>
  <si>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</si>
  <si>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</si>
  <si>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</si>
  <si>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</si>
  <si>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</si>
  <si>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</si>
  <si>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</si>
  <si>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</si>
  <si>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</si>
  <si>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</si>
  <si>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</si>
  <si>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</si>
  <si>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</si>
  <si>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</si>
  <si>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</si>
  <si>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</si>
  <si>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</si>
  <si>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</si>
  <si>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</si>
  <si>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</si>
  <si>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</si>
  <si>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</si>
  <si>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</si>
  <si>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</si>
  <si>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</si>
  <si>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</si>
  <si>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</si>
  <si>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</si>
  <si>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</si>
  <si>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</si>
  <si>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</si>
  <si>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</si>
  <si>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</si>
  <si>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</si>
  <si>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</si>
  <si>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</si>
  <si>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</si>
  <si>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</si>
  <si>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</si>
  <si>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</si>
  <si>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</si>
  <si>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</si>
  <si>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</si>
  <si>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</si>
  <si>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</si>
  <si>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</si>
  <si>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</si>
  <si>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</si>
  <si>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</si>
  <si>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</si>
  <si>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</si>
  <si>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</si>
  <si>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</si>
  <si>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</si>
  <si>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</si>
  <si>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</si>
  <si>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</si>
  <si>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</si>
  <si>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</si>
  <si>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</si>
  <si>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</si>
  <si>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</si>
  <si>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</si>
  <si>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</si>
  <si>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</si>
  <si>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</si>
  <si>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</si>
  <si>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</si>
  <si>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</si>
  <si>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</si>
  <si>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</si>
  <si>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</si>
  <si>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</si>
  <si>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</si>
  <si>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</si>
  <si>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</si>
  <si>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</si>
  <si>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</si>
  <si>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</si>
  <si>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</si>
  <si>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</si>
  <si>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</si>
  <si>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</si>
  <si>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</si>
  <si>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</si>
  <si>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</si>
  <si>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</si>
  <si>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</si>
  <si>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</si>
  <si>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</si>
  <si>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</si>
  <si>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</si>
  <si>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</si>
  <si>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</si>
  <si>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</si>
  <si>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</si>
  <si>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</si>
  <si>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</si>
  <si>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</si>
  <si>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</si>
  <si>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</si>
  <si>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</si>
  <si>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</si>
  <si>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</si>
  <si>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</si>
  <si>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</si>
  <si>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</si>
  <si>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</si>
  <si>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</si>
  <si>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</si>
  <si>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</si>
  <si>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</si>
  <si>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</si>
  <si>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</si>
  <si>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</si>
  <si>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</si>
  <si>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</si>
  <si>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</si>
  <si>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</si>
  <si>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</si>
  <si>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</si>
  <si>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</si>
  <si>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</si>
  <si>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</si>
  <si>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</si>
  <si>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</si>
  <si>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</si>
  <si>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</si>
  <si>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</si>
  <si>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</si>
  <si>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</si>
  <si>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</si>
  <si>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</si>
  <si>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</si>
  <si>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</si>
  <si>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</si>
  <si>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</si>
  <si>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</si>
  <si>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</si>
  <si>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</si>
  <si>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</si>
  <si>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</si>
  <si>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</si>
  <si>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</si>
  <si>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</si>
  <si>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</si>
  <si>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</si>
  <si>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</si>
  <si>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</si>
  <si>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</si>
  <si>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</si>
  <si>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</si>
  <si>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</si>
  <si>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</si>
  <si>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</si>
  <si>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</si>
  <si>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</si>
  <si>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</si>
  <si>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</si>
  <si>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</si>
  <si>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</si>
  <si>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</si>
  <si>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</si>
  <si>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</si>
  <si>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</si>
  <si>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</si>
  <si>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</si>
  <si>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</si>
  <si>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</si>
  <si>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</si>
  <si>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</si>
  <si>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</si>
  <si>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</si>
  <si>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</si>
  <si>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</si>
  <si>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</si>
  <si>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</si>
  <si>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</si>
  <si>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</si>
  <si>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</si>
  <si>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</si>
  <si>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</si>
  <si>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</si>
  <si>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</si>
  <si>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</si>
  <si>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</si>
  <si>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</si>
  <si>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</si>
  <si>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</si>
  <si>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</si>
  <si>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</si>
  <si>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</si>
  <si>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</si>
  <si>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</si>
  <si>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</si>
  <si>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</si>
  <si>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</si>
  <si>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</si>
  <si>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</si>
  <si>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</si>
  <si>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</si>
  <si>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</si>
  <si>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</si>
  <si>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</si>
  <si>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</si>
  <si>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</si>
  <si>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</si>
  <si>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</si>
  <si>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</si>
  <si>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</si>
  <si>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</si>
  <si>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</si>
  <si>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</si>
  <si>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</si>
  <si>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</si>
  <si>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</si>
  <si>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</si>
  <si>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</si>
  <si>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</si>
  <si>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</si>
  <si>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</si>
  <si>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</si>
  <si>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</si>
  <si>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</si>
  <si>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</si>
  <si>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</si>
  <si>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</si>
  <si>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</si>
  <si>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</si>
  <si>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</si>
  <si>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</si>
  <si>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</si>
  <si>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</si>
  <si>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</si>
  <si>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</si>
  <si>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</si>
  <si>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</si>
  <si>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</si>
  <si>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</si>
  <si>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</si>
  <si>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</si>
  <si>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</si>
  <si>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</si>
  <si>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</si>
  <si>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</si>
  <si>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</si>
  <si>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</si>
  <si>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</si>
  <si>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</si>
  <si>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</si>
  <si>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</si>
  <si>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</si>
  <si>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</si>
  <si>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</si>
  <si>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</si>
  <si>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</si>
  <si>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</si>
  <si>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</si>
  <si>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</si>
  <si>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</si>
  <si>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</si>
  <si>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</si>
  <si>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</si>
  <si>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</si>
  <si>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</si>
  <si>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</si>
  <si>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</si>
  <si>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</si>
  <si>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</si>
  <si>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</si>
  <si>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</si>
  <si>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</si>
  <si>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</si>
  <si>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</si>
  <si>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</si>
  <si>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</si>
  <si>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</si>
  <si>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</si>
  <si>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</si>
  <si>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</si>
  <si>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</si>
  <si>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</si>
  <si>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</si>
  <si>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</si>
  <si>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</si>
  <si>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</si>
  <si>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</si>
  <si>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</si>
  <si>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</si>
  <si>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</si>
  <si>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</si>
  <si>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</si>
  <si>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</si>
  <si>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</si>
  <si>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</si>
  <si>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</si>
  <si>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</si>
  <si>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</si>
  <si>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</si>
  <si>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</si>
  <si>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</si>
  <si>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</si>
  <si>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</si>
  <si>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</si>
  <si>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</si>
  <si>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</si>
  <si>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</si>
  <si>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</si>
  <si>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</si>
  <si>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</si>
  <si>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</si>
  <si>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</si>
  <si>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</si>
  <si>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</si>
  <si>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</si>
  <si>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</si>
  <si>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</si>
  <si>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</si>
  <si>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</si>
  <si>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</si>
  <si>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</si>
  <si>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</si>
  <si>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</si>
  <si>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</si>
  <si>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</si>
  <si>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</si>
  <si>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</si>
  <si>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</si>
  <si>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</si>
  <si>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</si>
  <si>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</si>
  <si>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</si>
  <si>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</si>
  <si>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</si>
  <si>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</si>
  <si>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</si>
  <si>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</si>
  <si>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</si>
  <si>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</si>
  <si>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</si>
  <si>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</si>
  <si>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</si>
  <si>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</si>
  <si>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</si>
  <si>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</si>
  <si>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</si>
  <si>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</si>
  <si>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</si>
  <si>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</si>
  <si>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</si>
  <si>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</si>
  <si>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</si>
  <si>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</si>
  <si>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</si>
  <si>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</si>
  <si>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</si>
  <si>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</si>
  <si>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</si>
  <si>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</si>
  <si>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</si>
  <si>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</si>
  <si>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</si>
  <si>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</si>
  <si>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</si>
  <si>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</si>
  <si>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</si>
  <si>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</si>
  <si>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</si>
  <si>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</si>
  <si>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</si>
  <si>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</si>
  <si>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</si>
  <si>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</si>
  <si>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</si>
  <si>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</si>
  <si>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</si>
  <si>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</si>
  <si>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</si>
  <si>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</si>
  <si>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</si>
  <si>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</si>
  <si>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</si>
  <si>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</si>
  <si>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</si>
  <si>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</si>
  <si>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</si>
  <si>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</si>
  <si>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</si>
  <si>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</si>
  <si>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</si>
  <si>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</si>
  <si>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</si>
  <si>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</si>
  <si>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</si>
  <si>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</si>
  <si>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</si>
  <si>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</si>
  <si>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</si>
  <si>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</si>
  <si>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</si>
  <si>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</si>
  <si>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</si>
  <si>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</si>
  <si>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</si>
  <si>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</si>
  <si>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</si>
  <si>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</si>
  <si>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</si>
  <si>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</si>
  <si>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</si>
  <si>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</si>
  <si>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</si>
  <si>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</si>
  <si>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</si>
  <si>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</si>
  <si>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</si>
  <si>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</si>
  <si>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</si>
  <si>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</si>
  <si>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</si>
  <si>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</si>
  <si>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</si>
  <si>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</si>
  <si>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</si>
  <si>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</si>
  <si>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</si>
  <si>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</si>
  <si>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</si>
  <si>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</si>
  <si>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</si>
  <si>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</si>
  <si>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</si>
  <si>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</si>
  <si>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</si>
  <si>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</si>
  <si>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</si>
  <si>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</si>
  <si>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</si>
  <si>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</si>
  <si>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</si>
  <si>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</si>
  <si>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</si>
  <si>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</si>
  <si>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</si>
  <si>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</si>
  <si>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</si>
  <si>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</si>
  <si>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</si>
  <si>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</si>
  <si>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</si>
  <si>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</si>
  <si>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</si>
  <si>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</si>
  <si>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</si>
  <si>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</si>
  <si>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</si>
  <si>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</si>
  <si>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</si>
  <si>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</si>
  <si>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</si>
  <si>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</si>
  <si>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</si>
  <si>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</si>
  <si>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</si>
  <si>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</si>
  <si>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</si>
  <si>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</si>
  <si>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</si>
  <si>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</si>
  <si>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</si>
  <si>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</si>
  <si>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</si>
  <si>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</si>
  <si>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</si>
  <si>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</si>
  <si>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</si>
  <si>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</si>
  <si>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</si>
  <si>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</si>
  <si>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</si>
  <si>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</si>
  <si>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</si>
  <si>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</si>
  <si>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</si>
  <si>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</si>
  <si>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</si>
  <si>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</si>
  <si>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</si>
  <si>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</si>
  <si>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</si>
  <si>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</si>
  <si>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</si>
  <si>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</si>
  <si>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</si>
  <si>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</si>
  <si>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</si>
  <si>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</si>
  <si>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</si>
  <si>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</si>
  <si>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</si>
  <si>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</si>
  <si>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</si>
  <si>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</si>
  <si>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</si>
  <si>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</si>
  <si>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</si>
  <si>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</si>
  <si>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</si>
  <si>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</si>
  <si>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</si>
  <si>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</si>
  <si>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</si>
  <si>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</si>
  <si>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</si>
  <si>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</si>
  <si>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</si>
  <si>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</si>
  <si>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</si>
  <si>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</si>
  <si>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</si>
  <si>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</si>
  <si>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</si>
  <si>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</si>
  <si>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</si>
  <si>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</si>
  <si>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</si>
  <si>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</si>
  <si>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</si>
  <si>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</si>
  <si>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</si>
  <si>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</si>
  <si>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</si>
  <si>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</si>
  <si>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</si>
  <si>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</si>
  <si>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</si>
  <si>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</si>
  <si>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</si>
  <si>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</si>
  <si>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</si>
  <si>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</si>
  <si>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</si>
  <si>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</si>
  <si>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</si>
  <si>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</si>
  <si>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</si>
  <si>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</si>
  <si>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</si>
  <si>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</si>
  <si>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</si>
  <si>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</si>
  <si>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</si>
  <si>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</si>
  <si>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</si>
  <si>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</si>
  <si>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</si>
  <si>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</si>
  <si>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</si>
  <si>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</si>
  <si>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</si>
  <si>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</si>
  <si>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</si>
  <si>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</si>
  <si>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</si>
  <si>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</si>
  <si>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</si>
  <si>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</si>
  <si>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</si>
  <si>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</si>
  <si>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</si>
  <si>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</si>
  <si>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</si>
  <si>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</si>
  <si>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</si>
  <si>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</si>
  <si>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</si>
  <si>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</si>
  <si>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</si>
  <si>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</si>
  <si>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</si>
  <si>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</si>
  <si>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</si>
  <si>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</si>
  <si>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</si>
  <si>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</si>
  <si>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</si>
  <si>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</si>
  <si>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</si>
  <si>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</si>
  <si>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</si>
  <si>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</si>
  <si>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</si>
  <si>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</si>
  <si>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</si>
  <si>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</si>
  <si>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</si>
  <si>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</si>
  <si>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</si>
  <si>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</si>
  <si>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</si>
  <si>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</si>
  <si>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</si>
  <si>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</si>
  <si>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</si>
  <si>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</si>
  <si>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</si>
  <si>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</si>
  <si>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</si>
  <si>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</si>
  <si>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</si>
  <si>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</si>
  <si>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</si>
  <si>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</si>
  <si>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</si>
  <si>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</si>
  <si>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</si>
  <si>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</si>
  <si>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</si>
  <si>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</si>
  <si>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</si>
  <si>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</si>
  <si>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</si>
  <si>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</si>
  <si>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</si>
  <si>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</si>
  <si>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</si>
  <si>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</si>
  <si>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</si>
  <si>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</si>
  <si>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</si>
  <si>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</si>
  <si>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</si>
  <si>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</si>
  <si>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</si>
  <si>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</si>
  <si>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</si>
  <si>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</si>
  <si>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</si>
  <si>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</si>
  <si>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</si>
  <si>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</si>
  <si>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</si>
  <si>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</si>
  <si>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</si>
  <si>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</si>
  <si>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</si>
  <si>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</si>
  <si>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</si>
  <si>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</si>
  <si>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</si>
  <si>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</si>
  <si>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</si>
  <si>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</si>
  <si>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</si>
  <si>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</si>
  <si>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</si>
  <si>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</si>
  <si>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</si>
  <si>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</si>
  <si>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</si>
  <si>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</si>
  <si>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</si>
  <si>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</si>
  <si>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</si>
  <si>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</si>
  <si>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</si>
  <si>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</si>
  <si>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</si>
  <si>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</si>
  <si>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</si>
  <si>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</si>
  <si>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</si>
  <si>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</si>
  <si>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</si>
  <si>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</si>
  <si>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</si>
  <si>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</si>
  <si>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</si>
  <si>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</si>
  <si>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</si>
  <si>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</si>
  <si>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</si>
  <si>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</si>
  <si>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</si>
  <si>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</si>
  <si>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</si>
  <si>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</si>
  <si>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</si>
  <si>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</si>
  <si>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</si>
  <si>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</si>
  <si>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</si>
  <si>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</si>
  <si>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</si>
  <si>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</si>
  <si>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</si>
  <si>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</si>
  <si>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</si>
  <si>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</si>
  <si>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</si>
  <si>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</si>
  <si>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</si>
  <si>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</si>
  <si>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</si>
  <si>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</si>
  <si>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</si>
  <si>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</si>
  <si>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</si>
  <si>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</si>
  <si>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</si>
  <si>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</si>
  <si>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</si>
  <si>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</si>
  <si>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</si>
  <si>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</si>
  <si>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</si>
  <si>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</si>
  <si>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</si>
  <si>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</si>
  <si>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</si>
  <si>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</si>
  <si>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</si>
  <si>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</si>
  <si>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</si>
  <si>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</si>
  <si>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</si>
  <si>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</si>
  <si>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</si>
  <si>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</si>
  <si>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</si>
  <si>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</si>
  <si>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</si>
  <si>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</si>
  <si>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</si>
  <si>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</si>
  <si>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</si>
  <si>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</si>
  <si>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</si>
  <si>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</si>
  <si>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</si>
  <si>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</si>
  <si>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</si>
  <si>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</si>
  <si>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</si>
  <si>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</si>
  <si>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</si>
  <si>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</si>
  <si>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</si>
  <si>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</si>
  <si>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</si>
  <si>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</si>
  <si>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</si>
  <si>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</si>
  <si>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</si>
  <si>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</si>
  <si>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</si>
  <si>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</si>
  <si>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</si>
  <si>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</si>
  <si>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</si>
  <si>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</si>
  <si>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</si>
  <si>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</si>
  <si>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</si>
  <si>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</si>
  <si>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</si>
  <si>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</si>
  <si>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</si>
  <si>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</si>
  <si>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</si>
  <si>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</si>
  <si>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</si>
  <si>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</si>
  <si>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</si>
  <si>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</si>
  <si>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</si>
  <si>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</si>
  <si>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</si>
  <si>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</si>
  <si>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</si>
  <si>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</si>
  <si>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</si>
  <si>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</si>
  <si>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</si>
  <si>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</si>
  <si>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</si>
  <si>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</si>
  <si>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</si>
  <si>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</si>
  <si>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</si>
  <si>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</si>
  <si>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</si>
  <si>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</si>
  <si>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</si>
  <si>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</si>
  <si>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</si>
  <si>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</si>
  <si>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</si>
  <si>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</si>
  <si>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</si>
  <si>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</si>
  <si>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</si>
  <si>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</si>
  <si>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</si>
  <si>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</si>
  <si>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</si>
  <si>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</si>
  <si>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</si>
  <si>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</si>
  <si>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</si>
  <si>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</si>
  <si>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</si>
  <si>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</si>
  <si>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</si>
  <si>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</si>
  <si>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</si>
  <si>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</si>
  <si>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</si>
  <si>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</si>
  <si>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</si>
  <si>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</si>
  <si>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</si>
  <si>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</si>
  <si>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</si>
  <si>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</si>
  <si>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</si>
  <si>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</si>
  <si>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</si>
  <si>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</si>
  <si>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</si>
  <si>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</si>
  <si>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</si>
  <si>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</si>
  <si>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</si>
  <si>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</si>
  <si>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</si>
  <si>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</si>
  <si>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</si>
  <si>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</si>
  <si>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</si>
  <si>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</si>
  <si>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</si>
  <si>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</si>
  <si>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</si>
  <si>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</si>
  <si>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</si>
  <si>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</si>
  <si>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</si>
  <si>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</si>
  <si>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</si>
  <si>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</si>
  <si>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</si>
  <si>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</si>
  <si>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</si>
  <si>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</si>
  <si>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</si>
  <si>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</si>
  <si>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</si>
  <si>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</si>
  <si>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</si>
  <si>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</si>
  <si>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</si>
  <si>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</si>
  <si>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</si>
  <si>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</si>
  <si>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</si>
  <si>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</si>
  <si>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</si>
  <si>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</si>
  <si>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</si>
  <si>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</si>
  <si>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</si>
  <si>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</si>
  <si>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</si>
  <si>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</si>
  <si>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</si>
  <si>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</si>
  <si>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</si>
  <si>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</si>
  <si>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</si>
  <si>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</si>
  <si>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</si>
  <si>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</si>
  <si>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</si>
  <si>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</si>
  <si>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</si>
  <si>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</si>
  <si>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</si>
  <si>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</si>
  <si>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</si>
  <si>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</si>
  <si>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</si>
  <si>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</si>
  <si>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</si>
  <si>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</si>
  <si>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</si>
  <si>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</si>
  <si>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</si>
  <si>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</si>
  <si>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</si>
  <si>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</si>
  <si>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</si>
  <si>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</si>
  <si>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</si>
  <si>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</si>
  <si>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</si>
  <si>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</si>
  <si>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</si>
  <si>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</si>
  <si>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</si>
  <si>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</si>
  <si>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</si>
  <si>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</si>
  <si>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</si>
  <si>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</si>
  <si>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</si>
  <si>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</si>
  <si>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</si>
  <si>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</si>
  <si>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</si>
  <si>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</si>
  <si>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</si>
  <si>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</si>
  <si>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</si>
  <si>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</si>
  <si>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</si>
  <si>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</si>
  <si>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</si>
  <si>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</si>
  <si>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</si>
  <si>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</si>
  <si>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</si>
  <si>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</si>
  <si>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</si>
  <si>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</si>
  <si>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</si>
  <si>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</si>
  <si>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</si>
  <si>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</si>
  <si>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</si>
  <si>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</si>
  <si>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</si>
  <si>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</si>
  <si>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</si>
  <si>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</si>
  <si>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</si>
  <si>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</si>
  <si>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</si>
  <si>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</si>
  <si>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</si>
  <si>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</si>
  <si>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</si>
  <si>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</si>
  <si>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</si>
  <si>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</si>
  <si>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</si>
  <si>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</si>
  <si>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</si>
  <si>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</si>
  <si>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</si>
  <si>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</si>
  <si>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</si>
  <si>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</si>
  <si>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</si>
  <si>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</si>
  <si>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</si>
  <si>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</si>
  <si>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</si>
  <si>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</si>
  <si>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</si>
  <si>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</si>
  <si>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</si>
  <si>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</si>
  <si>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</si>
  <si>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</si>
  <si>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</si>
  <si>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</si>
  <si>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</si>
  <si>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</si>
  <si>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</si>
  <si>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</si>
  <si>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</si>
  <si>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</si>
  <si>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</si>
  <si>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</si>
  <si>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</si>
  <si>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</si>
  <si>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</si>
  <si>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</si>
  <si>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</si>
  <si>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</si>
  <si>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</si>
  <si>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</si>
  <si>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</si>
  <si>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</si>
  <si>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</si>
  <si>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</si>
  <si>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</si>
  <si>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</si>
  <si>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</si>
  <si>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</si>
  <si>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</si>
  <si>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</si>
  <si>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</si>
  <si>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</si>
  <si>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</si>
  <si>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</si>
  <si>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</si>
  <si>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</si>
  <si>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</si>
  <si>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</si>
  <si>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</si>
  <si>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</si>
  <si>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</si>
  <si>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</si>
  <si>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</si>
  <si>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</si>
  <si>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</si>
  <si>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</si>
  <si>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</si>
  <si>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</si>
  <si>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</si>
  <si>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</si>
  <si>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</si>
  <si>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</si>
  <si>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</si>
  <si>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</si>
  <si>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</si>
  <si>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</si>
  <si>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</si>
  <si>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</si>
  <si>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</si>
  <si>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</si>
  <si>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</si>
  <si>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</si>
  <si>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</si>
  <si>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</si>
  <si>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</si>
  <si>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</si>
  <si>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</si>
  <si>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</si>
  <si>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</si>
  <si>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</si>
  <si>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</si>
  <si>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</si>
  <si>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</si>
  <si>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</si>
  <si>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</si>
  <si>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</si>
  <si>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</si>
  <si>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</si>
  <si>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</si>
  <si>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</si>
  <si>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</si>
  <si>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</si>
  <si>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</si>
  <si>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</si>
  <si>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</si>
  <si>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</si>
  <si>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</si>
  <si>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</si>
  <si>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</si>
  <si>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</si>
  <si>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</si>
  <si>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</si>
  <si>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</si>
  <si>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</si>
  <si>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</si>
  <si>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</si>
  <si>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</si>
  <si>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</si>
  <si>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</si>
  <si>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</si>
  <si>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</si>
  <si>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</si>
  <si>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</si>
  <si>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</si>
  <si>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</si>
  <si>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</si>
  <si>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</si>
  <si>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</si>
  <si>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</si>
  <si>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</si>
  <si>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</si>
  <si>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</si>
  <si>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</si>
  <si>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</si>
  <si>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</si>
  <si>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</si>
  <si>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</si>
  <si>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</si>
  <si>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</si>
  <si>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</si>
  <si>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</si>
  <si>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</si>
  <si>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</si>
  <si>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</si>
  <si>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</si>
  <si>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</si>
  <si>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</si>
  <si>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</si>
  <si>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</si>
  <si>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</si>
  <si>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</si>
  <si>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</si>
  <si>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</si>
  <si>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</si>
  <si>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</si>
  <si>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</si>
  <si>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</si>
  <si>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</si>
  <si>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</si>
  <si>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</si>
  <si>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</si>
  <si>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</si>
  <si>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</si>
  <si>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</si>
  <si>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</si>
  <si>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</si>
  <si>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</si>
  <si>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</si>
  <si>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</si>
  <si>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</si>
  <si>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</si>
  <si>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</si>
  <si>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</si>
  <si>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</si>
  <si>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</si>
  <si>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</si>
  <si>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</si>
  <si>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</si>
  <si>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</si>
  <si>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</si>
  <si>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</si>
  <si>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</si>
  <si>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</si>
  <si>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</si>
  <si>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</si>
  <si>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</si>
  <si>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</si>
  <si>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</si>
  <si>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</si>
  <si>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</si>
  <si>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</si>
  <si>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</si>
  <si>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</si>
  <si>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</si>
  <si>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</si>
  <si>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</si>
  <si>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</si>
  <si>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</si>
  <si>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</si>
  <si>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</si>
  <si>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</si>
  <si>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</si>
  <si>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</si>
  <si>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</si>
  <si>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</si>
  <si>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</si>
  <si>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</si>
  <si>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</si>
  <si>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</si>
  <si>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</si>
  <si>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</si>
  <si>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</si>
  <si>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</si>
  <si>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</si>
  <si>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</si>
  <si>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</si>
  <si>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</si>
  <si>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</si>
  <si>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</si>
  <si>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</si>
  <si>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</si>
  <si>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</si>
  <si>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</si>
  <si>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</si>
  <si>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</si>
  <si>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</si>
  <si>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</si>
  <si>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</si>
  <si>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</si>
  <si>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</si>
  <si>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</si>
  <si>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</si>
  <si>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</si>
  <si>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</si>
  <si>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</si>
  <si>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</si>
  <si>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</si>
  <si>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</si>
  <si>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</si>
  <si>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</si>
  <si>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</si>
  <si>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</si>
  <si>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</si>
  <si>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</si>
  <si>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</si>
  <si>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</si>
  <si>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</si>
  <si>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</si>
  <si>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</si>
  <si>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</si>
  <si>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</si>
  <si>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</si>
  <si>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</si>
  <si>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</si>
  <si>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</si>
  <si>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</si>
  <si>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</si>
  <si>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</si>
  <si>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</si>
  <si>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</si>
  <si>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</si>
  <si>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</si>
  <si>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</si>
  <si>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</si>
  <si>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</si>
  <si>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</si>
  <si>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</si>
  <si>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</si>
  <si>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</si>
  <si>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</si>
  <si>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</si>
  <si>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</si>
  <si>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</si>
  <si>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</si>
  <si>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</si>
  <si>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</si>
  <si>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</si>
  <si>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</si>
  <si>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</si>
  <si>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</si>
  <si>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</si>
  <si>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</si>
  <si>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</si>
  <si>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</si>
  <si>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</si>
  <si>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</si>
  <si>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</si>
  <si>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</si>
  <si>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</si>
  <si>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</si>
  <si>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</si>
  <si>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</si>
  <si>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</si>
  <si>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</si>
  <si>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</si>
  <si>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</si>
  <si>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</si>
  <si>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</si>
  <si>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</si>
  <si>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</si>
  <si>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</si>
  <si>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</si>
  <si>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</si>
  <si>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</si>
  <si>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</si>
  <si>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</si>
  <si>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</si>
  <si>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</si>
  <si>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</si>
  <si>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</si>
  <si>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</si>
  <si>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</si>
  <si>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</si>
  <si>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</si>
  <si>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</si>
  <si>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</si>
  <si>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</si>
  <si>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</si>
  <si>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</si>
  <si>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</si>
  <si>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</si>
  <si>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</si>
  <si>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</si>
  <si>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</si>
  <si>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</si>
  <si>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</si>
  <si>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</si>
  <si>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</si>
  <si>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</si>
  <si>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</si>
  <si>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</si>
  <si>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</si>
  <si>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</si>
  <si>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</si>
  <si>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</si>
  <si>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</si>
  <si>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</si>
  <si>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</si>
  <si>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</si>
  <si>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</si>
  <si>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</si>
  <si>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</si>
  <si>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</si>
  <si>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</si>
  <si>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</si>
  <si>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</si>
  <si>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</si>
  <si>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</si>
  <si>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</si>
  <si>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</si>
  <si>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</si>
  <si>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</si>
  <si>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</si>
  <si>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</si>
  <si>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</si>
  <si>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</si>
  <si>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</si>
  <si>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</si>
  <si>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</si>
  <si>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</si>
  <si>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</si>
  <si>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</si>
  <si>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</si>
  <si>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</si>
  <si>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</si>
  <si>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</si>
  <si>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</si>
  <si>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</si>
  <si>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</si>
  <si>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</si>
  <si>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</si>
  <si>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</si>
  <si>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</si>
  <si>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</si>
  <si>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</si>
  <si>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</si>
  <si>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</si>
  <si>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</si>
  <si>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</si>
  <si>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</si>
  <si>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</si>
  <si>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</si>
  <si>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</si>
  <si>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</si>
  <si>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</si>
  <si>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</si>
  <si>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</si>
  <si>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</si>
  <si>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</si>
  <si>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</si>
  <si>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</si>
  <si>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</si>
  <si>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</si>
  <si>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</si>
  <si>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</si>
  <si>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</si>
  <si>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</si>
  <si>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</si>
  <si>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</si>
  <si>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</si>
  <si>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</si>
  <si>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</si>
  <si>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</si>
  <si>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</si>
  <si>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</si>
  <si>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</si>
  <si>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</si>
  <si>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</si>
  <si>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</si>
  <si>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</si>
  <si>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</si>
  <si>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</si>
  <si>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</si>
  <si>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</si>
  <si>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</si>
  <si>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</si>
  <si>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</si>
  <si>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</si>
  <si>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</si>
  <si>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</si>
  <si>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</si>
  <si>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</si>
  <si>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</si>
  <si>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</si>
  <si>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</si>
  <si>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</si>
  <si>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</si>
  <si>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</si>
  <si>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</si>
  <si>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</si>
  <si>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</si>
  <si>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</si>
  <si>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</si>
  <si>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</si>
  <si>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</si>
  <si>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</si>
  <si>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</si>
  <si>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</si>
  <si>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</si>
  <si>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</si>
  <si>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</si>
  <si>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</si>
  <si>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</si>
  <si>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</si>
  <si>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</si>
  <si>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</si>
  <si>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</si>
  <si>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</si>
  <si>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</si>
  <si>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</si>
  <si>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</si>
  <si>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</si>
  <si>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</si>
  <si>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</si>
  <si>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</si>
  <si>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</si>
  <si>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</si>
  <si>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</si>
  <si>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</si>
  <si>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</si>
  <si>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</si>
  <si>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</si>
  <si>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</si>
  <si>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</si>
  <si>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</si>
  <si>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</si>
  <si>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</si>
  <si>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</si>
  <si>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</si>
  <si>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</si>
  <si>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</si>
  <si>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</si>
  <si>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</si>
  <si>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</si>
  <si>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</si>
  <si>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</si>
  <si>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</si>
  <si>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</si>
  <si>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</si>
  <si>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</si>
  <si>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</si>
  <si>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</si>
  <si>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</si>
  <si>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</si>
  <si>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</si>
  <si>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</si>
  <si>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</si>
  <si>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</si>
  <si>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</si>
  <si>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</si>
  <si>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</si>
  <si>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</si>
  <si>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</si>
  <si>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</si>
  <si>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</si>
  <si>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</si>
  <si>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</si>
  <si>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</si>
  <si>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</si>
  <si>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</si>
  <si>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</si>
  <si>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</si>
  <si>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</si>
  <si>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</si>
  <si>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</si>
  <si>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</si>
  <si>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</si>
  <si>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</si>
  <si>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</si>
  <si>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</si>
  <si>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</si>
  <si>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</si>
  <si>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</si>
  <si>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</si>
  <si>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</si>
  <si>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</si>
  <si>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</si>
  <si>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</si>
  <si>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</si>
  <si>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</si>
  <si>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</si>
  <si>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</si>
  <si>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</si>
  <si>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</si>
  <si>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</si>
  <si>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</si>
  <si>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</si>
  <si>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</si>
  <si>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</si>
  <si>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</si>
  <si>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</si>
  <si>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</si>
  <si>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</si>
  <si>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</si>
  <si>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</si>
  <si>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</si>
  <si>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</si>
  <si>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</si>
  <si>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</si>
  <si>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</si>
  <si>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</si>
  <si>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</si>
  <si>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</si>
  <si>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</si>
  <si>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</si>
  <si>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</si>
  <si>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</si>
  <si>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</si>
  <si>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</si>
  <si>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</si>
  <si>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</si>
  <si>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</si>
  <si>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</si>
  <si>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</si>
  <si>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</si>
  <si>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</si>
  <si>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</si>
  <si>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</si>
  <si>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</si>
  <si>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</si>
  <si>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</si>
  <si>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</si>
  <si>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</si>
  <si>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</si>
  <si>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</si>
  <si>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</si>
  <si>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</si>
  <si>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</si>
  <si>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</si>
  <si>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</si>
  <si>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</si>
  <si>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</si>
  <si>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</si>
  <si>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</si>
  <si>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</si>
  <si>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</si>
  <si>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</si>
  <si>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</si>
  <si>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</si>
  <si>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</si>
  <si>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</si>
  <si>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</si>
  <si>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</si>
  <si>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</si>
  <si>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</si>
  <si>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</si>
  <si>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</si>
  <si>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</si>
  <si>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</si>
  <si>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</si>
  <si>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</si>
  <si>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</si>
  <si>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</si>
  <si>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</si>
  <si>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</si>
  <si>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</si>
  <si>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</si>
  <si>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</si>
  <si>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</si>
  <si>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</si>
  <si>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</si>
  <si>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</si>
  <si>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</si>
  <si>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</si>
  <si>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</si>
  <si>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</si>
  <si>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</si>
  <si>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</si>
  <si>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</si>
  <si>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</si>
  <si>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</si>
  <si>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</si>
  <si>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</si>
  <si>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</si>
  <si>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</si>
  <si>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</si>
  <si>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</si>
  <si>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</si>
  <si>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</si>
  <si>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</si>
  <si>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</si>
  <si>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</si>
  <si>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</si>
  <si>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</si>
  <si>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</si>
  <si>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</si>
  <si>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</si>
  <si>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</si>
  <si>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</si>
  <si>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</si>
  <si>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</si>
  <si>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</si>
  <si>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</si>
  <si>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</si>
  <si>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</si>
  <si>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</si>
  <si>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</si>
  <si>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</si>
  <si>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</si>
  <si>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</si>
  <si>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</si>
  <si>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</si>
  <si>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</si>
  <si>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</si>
  <si>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</si>
  <si>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</si>
  <si>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</si>
  <si>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</si>
  <si>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</si>
  <si>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</si>
  <si>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</si>
  <si>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</si>
  <si>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</si>
  <si>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</si>
  <si>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</si>
  <si>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</si>
  <si>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</si>
  <si>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</si>
  <si>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</si>
  <si>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</si>
  <si>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</si>
  <si>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</si>
  <si>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</si>
  <si>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</si>
  <si>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</si>
  <si>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</si>
  <si>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</si>
  <si>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</si>
  <si>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</si>
  <si>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</si>
  <si>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</si>
  <si>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</si>
  <si>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</si>
  <si>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</si>
  <si>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</si>
  <si>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</si>
  <si>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</si>
  <si>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</si>
  <si>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</si>
  <si>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</si>
  <si>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</si>
  <si>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</si>
  <si>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</si>
  <si>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</si>
  <si>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</si>
  <si>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</si>
  <si>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</si>
  <si>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</si>
  <si>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</si>
  <si>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</si>
  <si>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</si>
  <si>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</si>
  <si>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</si>
  <si>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</si>
  <si>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</si>
  <si>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</si>
  <si>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</si>
  <si>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</si>
  <si>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</si>
  <si>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</si>
  <si>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</si>
  <si>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</si>
  <si>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</si>
  <si>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</si>
  <si>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</si>
  <si>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</si>
  <si>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</si>
  <si>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</si>
  <si>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</si>
  <si>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</si>
  <si>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</si>
  <si>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</si>
  <si>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</si>
  <si>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</si>
  <si>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</si>
  <si>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</si>
  <si>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</si>
  <si>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</si>
  <si>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</si>
  <si>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</si>
  <si>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</si>
  <si>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</si>
  <si>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</si>
  <si>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</si>
  <si>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</si>
  <si>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</si>
  <si>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</si>
  <si>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</si>
  <si>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</si>
  <si>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</si>
  <si>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</si>
  <si>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</si>
  <si>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</si>
  <si>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</si>
  <si>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</si>
  <si>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</si>
  <si>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</si>
  <si>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</si>
  <si>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</si>
  <si>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</si>
  <si>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</si>
  <si>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</si>
  <si>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</si>
  <si>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</si>
  <si>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</si>
  <si>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</si>
  <si>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</si>
  <si>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</si>
  <si>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</si>
  <si>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</si>
  <si>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</si>
  <si>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</si>
  <si>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</si>
  <si>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</si>
  <si>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</si>
  <si>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</si>
  <si>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</si>
  <si>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</si>
  <si>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</si>
  <si>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</si>
  <si>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</si>
  <si>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</si>
  <si>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</si>
  <si>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</si>
  <si>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</si>
  <si>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</si>
  <si>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</si>
  <si>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</si>
  <si>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</si>
  <si>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</si>
  <si>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</si>
  <si>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</si>
  <si>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</si>
  <si>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</si>
  <si>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</si>
  <si>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</si>
  <si>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</si>
  <si>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</si>
  <si>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</si>
  <si>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</si>
  <si>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</si>
  <si>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</si>
  <si>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</si>
  <si>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</si>
  <si>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</si>
  <si>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</si>
  <si>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</si>
  <si>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</si>
  <si>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</si>
  <si>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</si>
  <si>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</si>
  <si>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</si>
  <si>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</si>
  <si>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</si>
  <si>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</si>
  <si>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</si>
  <si>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</si>
  <si>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</si>
  <si>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</si>
  <si>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</si>
  <si>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</si>
  <si>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</si>
  <si>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</si>
  <si>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</si>
  <si>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</si>
  <si>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</si>
  <si>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</si>
  <si>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</si>
  <si>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</si>
  <si>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</si>
  <si>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</si>
  <si>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</si>
  <si>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</si>
  <si>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</si>
  <si>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</si>
  <si>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</si>
  <si>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</si>
  <si>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</si>
  <si>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</si>
  <si>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</si>
  <si>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</si>
  <si>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</si>
  <si>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</si>
  <si>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</si>
  <si>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</si>
  <si>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</si>
  <si>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</si>
  <si>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</si>
  <si>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</si>
  <si>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</si>
  <si>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</si>
  <si>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</si>
  <si>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</si>
  <si>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</si>
  <si>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</si>
  <si>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</si>
  <si>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</si>
  <si>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</si>
  <si>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</si>
  <si>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</si>
  <si>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</si>
  <si>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</si>
  <si>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</si>
  <si>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</si>
  <si>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</si>
  <si>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</si>
  <si>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</si>
  <si>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</si>
  <si>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</si>
  <si>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</si>
  <si>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</si>
  <si>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</si>
  <si>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</si>
  <si>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</si>
  <si>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</si>
  <si>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</si>
  <si>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</si>
  <si>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</si>
  <si>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</si>
  <si>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</si>
  <si>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</si>
  <si>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</si>
  <si>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</si>
  <si>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</si>
  <si>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</si>
  <si>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</si>
  <si>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</si>
  <si>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</si>
  <si>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</si>
  <si>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</si>
  <si>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</si>
  <si>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</si>
  <si>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</si>
  <si>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</si>
  <si>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</si>
  <si>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</si>
  <si>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</si>
  <si>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</si>
  <si>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</si>
  <si>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</si>
  <si>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</si>
  <si>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</si>
  <si>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</si>
  <si>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</si>
  <si>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</si>
  <si>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</si>
  <si>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</si>
  <si>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</si>
  <si>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</si>
  <si>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</si>
  <si>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</si>
  <si>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</si>
  <si>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</si>
  <si>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</si>
  <si>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</si>
  <si>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</si>
  <si>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</si>
  <si>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</si>
  <si>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</si>
  <si>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</si>
  <si>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</si>
  <si>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</si>
  <si>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</si>
  <si>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</si>
  <si>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</si>
  <si>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</si>
  <si>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</si>
  <si>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</si>
  <si>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</si>
  <si>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</si>
  <si>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</si>
  <si>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</si>
  <si>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</si>
  <si>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</si>
  <si>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</si>
  <si>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</si>
  <si>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</si>
  <si>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</si>
  <si>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</si>
  <si>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</si>
  <si>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</si>
  <si>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</si>
  <si>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</si>
  <si>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</si>
  <si>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</si>
  <si>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</si>
  <si>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</si>
  <si>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</si>
  <si>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</si>
  <si>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</si>
  <si>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</si>
  <si>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</si>
  <si>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</si>
  <si>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</si>
  <si>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</si>
  <si>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</si>
  <si>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</si>
  <si>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</si>
  <si>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</si>
  <si>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</si>
  <si>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</si>
  <si>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</si>
  <si>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</si>
  <si>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</si>
  <si>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</si>
  <si>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</si>
  <si>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</si>
  <si>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</si>
  <si>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</si>
  <si>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</si>
  <si>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</si>
  <si>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</si>
  <si>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</si>
  <si>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</si>
  <si>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</si>
  <si>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</si>
  <si>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</si>
  <si>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</si>
  <si>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</si>
  <si>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</si>
  <si>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</si>
  <si>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</si>
  <si>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</si>
  <si>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</si>
  <si>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</si>
  <si>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</si>
  <si>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</si>
  <si>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</si>
  <si>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</si>
  <si>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</si>
  <si>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</si>
  <si>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</si>
  <si>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</si>
  <si>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</si>
  <si>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</si>
  <si>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</si>
  <si>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</si>
  <si>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</si>
  <si>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</si>
  <si>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</si>
  <si>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</si>
  <si>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</si>
  <si>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</si>
  <si>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</si>
  <si>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</si>
  <si>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</si>
  <si>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</si>
  <si>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</si>
  <si>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</si>
  <si>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</si>
  <si>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</si>
  <si>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</si>
  <si>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</si>
  <si>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</si>
  <si>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</si>
  <si>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</si>
  <si>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</si>
  <si>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</si>
  <si>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</si>
  <si>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</si>
  <si>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</si>
  <si>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</si>
  <si>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</si>
  <si>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</si>
  <si>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</si>
  <si>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</si>
  <si>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</si>
  <si>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</si>
  <si>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</si>
  <si>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</si>
  <si>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</si>
  <si>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</si>
  <si>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</si>
  <si>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</si>
  <si>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</si>
  <si>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</si>
  <si>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</si>
  <si>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</si>
  <si>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</si>
  <si>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</si>
  <si>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</si>
  <si>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</si>
  <si>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</si>
  <si>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</si>
  <si>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</si>
  <si>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</si>
  <si>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</si>
  <si>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</si>
  <si>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</si>
  <si>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</si>
  <si>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</si>
  <si>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</si>
  <si>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</si>
  <si>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</si>
  <si>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</si>
  <si>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</si>
  <si>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</si>
  <si>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</si>
  <si>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</si>
  <si>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</si>
  <si>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</si>
  <si>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</si>
  <si>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</si>
  <si>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</si>
  <si>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</si>
  <si>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</si>
  <si>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</si>
  <si>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</si>
  <si>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</si>
  <si>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</si>
  <si>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</si>
  <si>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</si>
  <si>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</si>
  <si>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</si>
  <si>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</si>
  <si>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</si>
  <si>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</si>
  <si>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</si>
  <si>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</si>
  <si>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</si>
  <si>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</si>
  <si>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</si>
  <si>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</si>
  <si>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</si>
  <si>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</si>
  <si>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</si>
  <si>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</si>
  <si>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</si>
  <si>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</si>
  <si>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</si>
  <si>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</si>
  <si>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</si>
  <si>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</si>
  <si>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</si>
  <si>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</si>
  <si>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</si>
  <si>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</si>
  <si>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</si>
  <si>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</si>
  <si>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</si>
  <si>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</si>
  <si>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</si>
  <si>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</si>
  <si>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</si>
  <si>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</si>
  <si>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</si>
  <si>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</si>
  <si>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</si>
  <si>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</si>
  <si>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</si>
  <si>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</si>
  <si>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</si>
  <si>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</si>
  <si>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</si>
  <si>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</si>
  <si>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</si>
  <si>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</si>
  <si>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</si>
  <si>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</si>
  <si>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</si>
  <si>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</si>
  <si>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</si>
  <si>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</si>
  <si>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</si>
  <si>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</si>
  <si>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</si>
  <si>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</si>
  <si>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</si>
  <si>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</si>
  <si>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</si>
  <si>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</si>
  <si>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</si>
  <si>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</si>
  <si>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</si>
  <si>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</si>
  <si>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</si>
  <si>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</si>
  <si>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</si>
  <si>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</si>
  <si>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</si>
  <si>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</si>
  <si>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</si>
  <si>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</si>
  <si>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</si>
  <si>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</si>
  <si>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</si>
  <si>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</si>
  <si>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</si>
  <si>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</si>
  <si>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</si>
  <si>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</si>
  <si>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</si>
  <si>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</si>
  <si>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</si>
  <si>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</si>
  <si>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</si>
  <si>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</si>
  <si>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</si>
  <si>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</si>
  <si>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</si>
  <si>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</si>
  <si>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</si>
  <si>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</si>
  <si>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</si>
  <si>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</si>
  <si>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</si>
  <si>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</si>
  <si>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</si>
  <si>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</si>
  <si>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</si>
  <si>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</si>
  <si>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</si>
  <si>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</si>
  <si>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</si>
  <si>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</si>
  <si>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</si>
  <si>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</si>
  <si>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</si>
  <si>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</si>
  <si>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</si>
  <si>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</si>
  <si>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</si>
  <si>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</si>
  <si>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</si>
  <si>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</si>
  <si>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</si>
  <si>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</si>
  <si>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</si>
  <si>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</si>
  <si>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</si>
  <si>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</si>
  <si>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</si>
  <si>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</si>
  <si>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</si>
  <si>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</si>
  <si>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</si>
  <si>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</si>
  <si>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</si>
  <si>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</si>
  <si>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</si>
  <si>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</si>
  <si>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</si>
  <si>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</si>
  <si>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</si>
  <si>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</si>
  <si>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</si>
  <si>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</si>
  <si>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</si>
  <si>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</si>
  <si>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</si>
  <si>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</si>
  <si>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</si>
  <si>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</si>
  <si>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</si>
  <si>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</si>
  <si>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</si>
  <si>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</si>
  <si>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</si>
  <si>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</si>
  <si>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</si>
  <si>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</si>
  <si>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</si>
  <si>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</si>
  <si>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</si>
  <si>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</si>
  <si>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</si>
  <si>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</si>
  <si>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</si>
  <si>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</si>
  <si>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</si>
  <si>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</si>
  <si>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</si>
  <si>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</si>
  <si>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</si>
  <si>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</si>
  <si>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</si>
  <si>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</si>
  <si>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</si>
  <si>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</si>
  <si>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</si>
  <si>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</si>
  <si>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</si>
  <si>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</si>
  <si>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</si>
  <si>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</si>
  <si>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</si>
  <si>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</si>
  <si>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</si>
  <si>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</si>
  <si>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</si>
  <si>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</si>
  <si>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</si>
  <si>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</si>
  <si>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</si>
  <si>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</si>
  <si>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</si>
  <si>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</si>
  <si>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</si>
  <si>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</si>
  <si>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</si>
  <si>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</si>
  <si>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</si>
  <si>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</si>
  <si>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</si>
  <si>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</si>
  <si>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</si>
  <si>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</si>
  <si>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</si>
  <si>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</si>
  <si>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</si>
  <si>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</si>
  <si>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</si>
  <si>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</si>
  <si>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</si>
  <si>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</si>
  <si>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</si>
  <si>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</si>
  <si>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</si>
  <si>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</si>
  <si>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</si>
  <si>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</si>
  <si>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</si>
  <si>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</si>
  <si>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</si>
  <si>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</si>
  <si>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</si>
  <si>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</si>
  <si>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</si>
  <si>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</si>
  <si>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</si>
  <si>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</si>
  <si>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</si>
  <si>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</si>
  <si>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</si>
  <si>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</si>
  <si>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</si>
  <si>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</si>
  <si>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</si>
  <si>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</si>
  <si>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</si>
  <si>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</si>
  <si>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</si>
  <si>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</si>
  <si>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</si>
  <si>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</si>
  <si>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</si>
  <si>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</si>
  <si>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</si>
  <si>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</si>
  <si>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</si>
  <si>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</si>
  <si>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</si>
  <si>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</si>
  <si>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</si>
  <si>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</si>
  <si>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</si>
  <si>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</si>
  <si>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</si>
  <si>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</si>
  <si>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</si>
  <si>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</si>
  <si>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</si>
  <si>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</si>
  <si>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</si>
  <si>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</si>
  <si>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</si>
  <si>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</si>
  <si>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</si>
  <si>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</si>
  <si>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</si>
  <si>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</si>
  <si>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</si>
  <si>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</si>
  <si>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</si>
  <si>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</si>
  <si>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</si>
  <si>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</si>
  <si>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</si>
  <si>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</si>
  <si>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</si>
  <si>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</si>
  <si>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</si>
  <si>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</si>
  <si>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</si>
  <si>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</si>
  <si>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</si>
  <si>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</si>
  <si>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</si>
  <si>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</si>
  <si>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</si>
  <si>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</si>
  <si>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</si>
  <si>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</si>
  <si>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</si>
  <si>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</si>
  <si>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</si>
  <si>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</si>
  <si>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</si>
  <si>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</si>
  <si>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</si>
  <si>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</si>
  <si>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</si>
  <si>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</si>
  <si>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</si>
  <si>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</si>
  <si>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</si>
  <si>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</si>
  <si>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</si>
  <si>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</si>
  <si>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</si>
  <si>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</si>
  <si>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</si>
  <si>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</si>
  <si>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</si>
  <si>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</si>
  <si>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</si>
  <si>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</si>
  <si>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</si>
  <si>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</si>
  <si>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</si>
  <si>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</si>
  <si>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</si>
  <si>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</si>
  <si>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</si>
  <si>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</si>
  <si>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</si>
  <si>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</si>
  <si>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</si>
  <si>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</si>
  <si>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</si>
  <si>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</si>
  <si>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</si>
  <si>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</si>
  <si>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</si>
  <si>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</si>
  <si>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</si>
  <si>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</si>
  <si>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</si>
  <si>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</si>
  <si>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</si>
  <si>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</si>
  <si>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</si>
  <si>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</si>
  <si>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</si>
  <si>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</si>
  <si>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</si>
  <si>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</si>
  <si>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</si>
  <si>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</si>
  <si>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</si>
  <si>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</si>
  <si>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</si>
  <si>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</si>
  <si>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</si>
  <si>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</si>
  <si>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</si>
  <si>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</si>
  <si>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</si>
  <si>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</si>
  <si>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</si>
  <si>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</si>
  <si>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</si>
  <si>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</si>
  <si>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</si>
  <si>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</si>
  <si>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</si>
  <si>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</si>
  <si>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</si>
  <si>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</si>
  <si>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</si>
  <si>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</si>
  <si>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</si>
  <si>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</si>
  <si>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</si>
  <si>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</si>
  <si>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</si>
  <si>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</si>
  <si>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</si>
  <si>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</si>
  <si>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</si>
  <si>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</si>
  <si>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</si>
  <si>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</si>
  <si>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</si>
  <si>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</si>
  <si>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</si>
  <si>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</si>
  <si>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</si>
  <si>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</si>
  <si>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</si>
  <si>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</si>
  <si>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</si>
  <si>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</si>
  <si>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</si>
  <si>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</si>
  <si>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</si>
  <si>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</si>
  <si>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</si>
  <si>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</si>
  <si>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</si>
  <si>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</si>
  <si>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</si>
  <si>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</si>
  <si>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</si>
  <si>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</si>
  <si>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</si>
  <si>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</si>
  <si>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</si>
  <si>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</si>
  <si>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</si>
  <si>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</si>
  <si>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</si>
  <si>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</si>
  <si>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</si>
  <si>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</si>
  <si>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</si>
  <si>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</si>
  <si>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</si>
  <si>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</si>
  <si>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</si>
  <si>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</si>
  <si>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</si>
  <si>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</si>
  <si>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</si>
  <si>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</si>
  <si>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</si>
  <si>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</si>
  <si>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</si>
  <si>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</si>
  <si>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</si>
  <si>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</si>
  <si>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</si>
  <si>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</si>
  <si>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</si>
  <si>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</si>
  <si>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</si>
  <si>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</si>
  <si>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</si>
  <si>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</si>
  <si>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</si>
  <si>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</si>
  <si>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</si>
  <si>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</si>
  <si>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</si>
  <si>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</si>
  <si>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</si>
  <si>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</si>
  <si>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</si>
  <si>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</si>
  <si>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</si>
  <si>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</si>
  <si>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</si>
  <si>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</si>
  <si>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</si>
  <si>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</si>
  <si>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</si>
  <si>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</si>
  <si>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</si>
  <si>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</si>
  <si>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</si>
  <si>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</si>
  <si>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</si>
  <si>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</si>
  <si>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</si>
  <si>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</si>
  <si>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</si>
  <si>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</si>
  <si>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</si>
  <si>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</si>
  <si>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</si>
  <si>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</si>
  <si>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</si>
  <si>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</si>
  <si>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</si>
  <si>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</si>
  <si>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</si>
  <si>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</si>
  <si>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</si>
  <si>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</si>
  <si>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</si>
  <si>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</si>
  <si>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</si>
  <si>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</si>
  <si>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</si>
  <si>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</si>
  <si>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</si>
  <si>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</si>
  <si>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</si>
  <si>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</si>
  <si>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</si>
  <si>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</si>
  <si>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</si>
  <si>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</si>
  <si>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</si>
  <si>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</si>
  <si>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</si>
  <si>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</si>
  <si>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</si>
  <si>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</si>
  <si>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</si>
  <si>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</si>
  <si>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</si>
  <si>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</si>
  <si>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</si>
  <si>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</si>
  <si>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</si>
  <si>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</si>
  <si>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</si>
  <si>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</si>
  <si>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</si>
  <si>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</si>
  <si>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</si>
  <si>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</si>
  <si>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</si>
  <si>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</si>
  <si>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</si>
  <si>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</si>
  <si>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</si>
  <si>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</si>
  <si>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</si>
  <si>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</si>
  <si>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</si>
  <si>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</si>
  <si>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</si>
  <si>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</si>
  <si>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</si>
  <si>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</si>
  <si>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</si>
  <si>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</si>
  <si>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</si>
  <si>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</si>
  <si>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</si>
  <si>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</si>
  <si>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</si>
  <si>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</si>
  <si>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</si>
  <si>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</si>
  <si>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</si>
  <si>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</si>
  <si>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</si>
  <si>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</si>
  <si>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</si>
  <si>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</si>
  <si>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</si>
  <si>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</si>
  <si>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</si>
  <si>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</si>
  <si>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</si>
  <si>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</si>
  <si>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</si>
  <si>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</si>
  <si>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</si>
  <si>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</si>
  <si>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</si>
  <si>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</si>
  <si>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</si>
  <si>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</si>
  <si>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</si>
  <si>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</si>
  <si>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</si>
  <si>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</si>
  <si>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</si>
  <si>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</si>
  <si>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</si>
  <si>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</si>
  <si>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</si>
  <si>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</si>
  <si>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</si>
  <si>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</si>
  <si>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</si>
  <si>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</si>
  <si>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</si>
  <si>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</si>
  <si>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</si>
  <si>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</si>
  <si>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</si>
  <si>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</si>
  <si>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</si>
  <si>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</si>
  <si>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</si>
  <si>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</si>
  <si>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</si>
  <si>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</si>
  <si>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</si>
  <si>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</si>
  <si>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</si>
  <si>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</si>
  <si>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</si>
  <si>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</si>
  <si>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</si>
  <si>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</si>
  <si>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</si>
  <si>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</si>
  <si>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</si>
  <si>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</si>
  <si>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</si>
  <si>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</si>
  <si>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</si>
  <si>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</si>
  <si>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</si>
  <si>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</si>
  <si>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</si>
  <si>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</si>
  <si>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</si>
  <si>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</si>
  <si>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</si>
  <si>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</si>
  <si>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</si>
  <si>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</si>
  <si>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</si>
  <si>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</si>
  <si>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</si>
  <si>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</si>
  <si>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</si>
  <si>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</si>
  <si>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</si>
  <si>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</si>
  <si>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</si>
  <si>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</si>
  <si>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</si>
  <si>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</si>
  <si>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</si>
  <si>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</si>
  <si>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</si>
  <si>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</si>
  <si>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</si>
  <si>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</si>
  <si>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</si>
  <si>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</si>
  <si>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</si>
  <si>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</si>
  <si>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</si>
  <si>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</si>
  <si>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</si>
  <si>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</si>
  <si>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</si>
  <si>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</si>
  <si>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</si>
  <si>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</si>
  <si>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</si>
  <si>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</si>
  <si>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</si>
  <si>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</si>
  <si>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</si>
  <si>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</si>
  <si>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</si>
  <si>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</si>
  <si>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</si>
  <si>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</si>
  <si>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</si>
  <si>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</si>
  <si>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</si>
  <si>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</si>
  <si>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</si>
  <si>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</si>
  <si>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</si>
  <si>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</si>
  <si>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</si>
  <si>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</si>
  <si>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</si>
  <si>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</si>
  <si>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</si>
  <si>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</si>
  <si>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</si>
  <si>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</si>
  <si>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</si>
  <si>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</si>
  <si>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</si>
  <si>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</si>
  <si>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</si>
  <si>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</si>
  <si>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</si>
  <si>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</si>
  <si>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</si>
  <si>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</si>
  <si>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</si>
  <si>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</si>
  <si>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</si>
  <si>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</si>
  <si>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</si>
  <si>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</si>
  <si>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</si>
  <si>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</si>
  <si>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</si>
  <si>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</si>
  <si>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</si>
  <si>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</si>
  <si>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</si>
  <si>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</si>
  <si>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</si>
  <si>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</si>
  <si>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</si>
  <si>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</si>
  <si>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</si>
  <si>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</si>
  <si>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</si>
  <si>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</si>
  <si>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</si>
  <si>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</si>
  <si>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</si>
  <si>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</si>
  <si>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</si>
  <si>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</si>
  <si>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</si>
  <si>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</si>
  <si>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</si>
  <si>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</si>
  <si>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</si>
  <si>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</si>
  <si>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</si>
  <si>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</si>
  <si>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</si>
  <si>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</si>
  <si>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</si>
  <si>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</si>
  <si>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</si>
  <si>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</si>
  <si>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</si>
  <si>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</si>
  <si>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</si>
  <si>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</si>
  <si>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</si>
  <si>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</si>
  <si>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</si>
  <si>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</si>
  <si>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</si>
  <si>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</si>
  <si>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</si>
  <si>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</si>
  <si>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</si>
  <si>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</si>
  <si>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</si>
  <si>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</si>
  <si>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</si>
  <si>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</si>
  <si>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</si>
  <si>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</si>
  <si>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</si>
  <si>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</si>
  <si>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</si>
  <si>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</si>
  <si>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</si>
  <si>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</si>
  <si>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</si>
  <si>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</si>
  <si>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</si>
  <si>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</si>
  <si>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</si>
  <si>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</si>
  <si>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</si>
  <si>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</si>
  <si>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</si>
  <si>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</si>
  <si>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</si>
  <si>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</si>
  <si>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</si>
  <si>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</si>
  <si>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</si>
  <si>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</si>
  <si>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</si>
  <si>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</si>
  <si>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</si>
  <si>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</si>
  <si>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</si>
  <si>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</si>
  <si>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</si>
  <si>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</si>
  <si>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</si>
  <si>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</si>
  <si>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</si>
  <si>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</si>
  <si>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</si>
  <si>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</si>
  <si>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</si>
  <si>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</si>
  <si>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</si>
  <si>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</si>
  <si>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</si>
  <si>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</si>
  <si>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</si>
  <si>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</si>
  <si>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</si>
  <si>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</si>
  <si>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</si>
  <si>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</si>
  <si>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</si>
  <si>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</si>
  <si>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</si>
  <si>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</si>
  <si>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</si>
  <si>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</si>
  <si>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</si>
  <si>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</si>
  <si>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</si>
  <si>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</si>
  <si>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</si>
  <si>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</si>
  <si>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</si>
  <si>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</si>
  <si>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</si>
  <si>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</si>
  <si>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</si>
  <si>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</si>
  <si>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</si>
  <si>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</si>
  <si>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PCM-20251130-00000660</t>
  </si>
  <si>
    <t>ETA 15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</si>
  <si>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</si>
  <si>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</si>
  <si>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</si>
  <si>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</si>
  <si>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</si>
  <si>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</si>
  <si>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</si>
  <si>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</si>
  <si>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</si>
  <si>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</si>
  <si>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</si>
  <si>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</si>
  <si>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PCM-20251130-00000622</t>
  </si>
  <si>
    <t xml:space="preserve">EM team at site </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</si>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</sst>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2" totalsRowShown="0" headerRowDxfId="172" dataDxfId="171" headerRowBorderDxfId="169" tableBorderDxfId="170" totalsRowBorderDxfId="168">
  <autoFilter ref="A1:L2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2" totalsRowShown="0" headerRowDxfId="62" dataDxfId="61" headerRowBorderDxfId="59" tableBorderDxfId="60">
  <autoFilter ref="A1:L9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4" totalsRowShown="0" headerRowDxfId="46" dataDxfId="45" headerRowBorderDxfId="43" tableBorderDxfId="44" totalsRowBorderDxfId="42">
  <autoFilter ref="A1:L2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1" totalsRowShown="0" headerRowDxfId="29" dataDxfId="28" headerRowBorderDxfId="26" tableBorderDxfId="27">
  <autoFilter ref="A1:L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2"/>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328.55670277777972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45991.505128703706</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45991.505128703706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45991.505128703706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45991.505128703706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45991.505128703706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45991.505128703706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45991.505128703706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45991.505128703706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45991.505128703706</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45991.505128703706</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45991.505128703706</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45991.505128703706</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45991.505128703706</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45991.505128703706</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45991.505128703706</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45991.505128703706</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45991.505128703706</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45991.505128703706</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45991.505128703706</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45991.505128703706</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45991.505128703706</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45991.505128703706</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45991.505128703706</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45991.505128703706</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45991.505128703706</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45991.505128703706</v>
      </c>
      <c r="H28" s="126"/>
      <c r="I28" s="128" t="str">
        <f>IFERROR(VLOOKUP(D28,DB!A:F,6,0),"")</f>
        <v/>
      </c>
      <c r="J28" s="128" t="str">
        <f>IFERROR(VLOOKUP(D28,DB!A:G,7,0),"")</f>
        <v/>
      </c>
      <c r="K28" s="124"/>
      <c r="L28" s="123" t="str">
        <f>IFERROR(VLOOKUP(D28,DB!A:I,9,0),"")</f>
        <v/>
      </c>
    </row>
    <row r="29" spans="1:12" s="61" customFormat="1" ht="15" customHeight="1">
      <c r="A29" s="129"/>
      <c r="B29" s="128" t="str">
        <f>IFERROR(VLOOKUP(D29,DB!A:K,11,0),"")</f>
        <v/>
      </c>
      <c r="C29" s="128"/>
      <c r="D29" s="56"/>
      <c r="E29" s="127"/>
      <c r="F29" s="126"/>
      <c r="G29" s="125">
        <f ca="1">IFERROR(NOW()-F29,"-")</f>
        <v>45991.505128703706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45991.505128703706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45991.505128703706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45991.505128703706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45991.505128703706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45991.505128703706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45991.505128703706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45991.505128703706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45991.505128703706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45991.505128703706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45991.505128703706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45991.505128703706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45991.505128703706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45991.505128703706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45991.505128703706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45991.505128703706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45991.505128703706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45991.505128703706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45991.505128703706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45991.505128703706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45991.505128703706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45991.505128703706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45991.505128703706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45991.505128703706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45991.505128703706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45991.505128703706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45991.505128703706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45991.505128703706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45991.505128703706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45991.505128703706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45991.505128703706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45991.505128703706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45991.505128703706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45991.505128703706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45991.505128703706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45991.505128703706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45991.505128703706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45991.505128703706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45991.505128703706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45991.505128703706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45991.505128703706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45991.505128703706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45991.505128703706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45991.505128703706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45991.505128703706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45991.505128703706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45991.505128703706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45991.505128703706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45991.505128703706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45991.505128703706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45991.505128703706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45991.505128703706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45991.505128703706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45991.505128703706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45991.505128703706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45991.505128703706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45991.505128703706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45991.505128703706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45991.505128703706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45991.505128703706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45991.505128703706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45991.505128703706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45991.505128703706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45991.505128703706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45991.505128703706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45991.505128703706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45991.505128703706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45991.505128703706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45991.505128703706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45991.505128703706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45991.505128703706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45991.505128703706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45991.505128703706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45991.505128703706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45991.505128703706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45991.505128703706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45991.505128703706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45991.505128703706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45991.505128703706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45991.505128703706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45991.505128703706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45991.505128703706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45991.505128703706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45991.505128703706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45991.505128703706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45991.505128703706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45991.505128703706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45991.505128703706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45991.505128703706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45991.505128703706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45991.505128703706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45991.505128703706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45991.505128703706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45991.505128703706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45991.505128703706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45991.505128703706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45991.505128703706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45991.505128703706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45991.505128703706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45991.505128703706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45991.505128703706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45991.505128703706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45991.505128703706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45991.505128703706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45991.505128703706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45991.505128703706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45991.505128703706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45991.505128703706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45991.505128703706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45991.505128703706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45991.505128703706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45991.505128703706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45991.505128703706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45991.505128703706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45991.505128703706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45991.505128703706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45991.505128703706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45991.505128703706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45991.505128703706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45991.505128703706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45991.505128703706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45991.505128703706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45991.505128703706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45991.505128703706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45991.505128703706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45991.505128703706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45991.505128703706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45991.505128703706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45991.505128703706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45991.505128703706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45991.505128703706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45991.505128703706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45991.505128703706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45991.505128703706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45991.505128703706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45991.505128703706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45991.505128703706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45991.505128703706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45991.505128703706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45991.505128703706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45991.505128703706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45991.505128703706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45991.505128703706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45991.505128703706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45991.505128703706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45991.505128703706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45991.505128703706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45991.505128703706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45991.505128703706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45991.505128703706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45991.505128703706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45991.505128703706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45991.505128703706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45991.505128703706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45991.505128703706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45991.505128703706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45991.505128703706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45991.505128703706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45991.505128703706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45991.505128703706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45991.505128703706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45991.505128703706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45991.505128703706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45991.505128703706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45991.505128703706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45991.505128703706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45991.505128703706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45991.505128703706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45991.505128703706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45991.505128703706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45991.505128703706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45991.505128703706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45991.505128703706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45991.505128703706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45991.505128703706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45991.505128703706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45991.505128703706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45991.505128703706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45991.505128703706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45991.505128703706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45991.505128703706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45991.505128703706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45991.505128703706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45991.505128703706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45991.505128703706</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45991.505128703706</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45991.505128703706</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45991.505128703706</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45991.505128703706</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45991.505128703706</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45991.505128703706</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45991.505128703706</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45991.505128703706</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45991.505128703706</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45991.505128703706</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45991.505128703706</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45991.505128703706</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45991.505128703706</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45991.505128703706</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45991.505128703706</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45991.505128703706</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45991.505128703706</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45991.505128703706</v>
      </c>
      <c r="H231" s="126"/>
      <c r="I231" s="128" t="str">
        <f>IFERROR(VLOOKUP(D231,DB!A:F,6,0),"")</f>
        <v/>
      </c>
      <c r="J231" s="128" t="str">
        <f>IFERROR(VLOOKUP(D231,DB!A:G,7,0),"")</f>
        <v/>
      </c>
      <c r="K231" s="124"/>
      <c r="L231" s="123" t="str">
        <f>IFERROR(VLOOKUP(D231,DB!A:I,9,0),"")</f>
        <v/>
      </c>
    </row>
    <row r="232" spans="1:12" ht="15" customHeight="1">
      <c r="A232" s="129"/>
      <c r="B232" s="128" t="str">
        <f>IFERROR(VLOOKUP(D232,DB!A:K,11,0),"")</f>
        <v/>
      </c>
      <c r="C232" s="128"/>
      <c r="D232" s="56"/>
      <c r="E232" s="127"/>
      <c r="F232" s="126"/>
      <c r="G232" s="125">
        <f ca="1">IFERROR(NOW()-F232,"-")</f>
        <v>45991.505128703706</v>
      </c>
      <c r="H232" s="126"/>
      <c r="I232" s="128" t="str">
        <f>IFERROR(VLOOKUP(D232,DB!A:F,6,0),"")</f>
        <v/>
      </c>
      <c r="J232" s="128" t="str">
        <f>IFERROR(VLOOKUP(D232,DB!A:G,7,0),"")</f>
        <v/>
      </c>
      <c r="K232" s="124"/>
      <c r="L232" s="123" t="str">
        <f>IFERROR(VLOOKUP(D232,DB!A:I,9,0),"")</f>
        <v/>
      </c>
    </row>
  </sheetData>
  <customSheetViews>
    <customSheetView guid="{F6042A99-DD27-4453-835D-0834D95730CC}" filter="1" showAutoFilter="1">
      <pageMargins left="0" right="0" top="0" bottom="0" header="0" footer="0"/>
      <autoFilter ref="B1:M1" xr:uid="{C40E3AB1-20C0-4BA4-A401-C3ADA4BE0D3C}"/>
    </customSheetView>
  </customSheetViews>
  <dataValidations count="2">
    <dataValidation allowBlank="1" showInputMessage="1" showErrorMessage="1" sqref="E1" xr:uid="{5DBA255D-CDD9-49FB-AD3C-AF70AB4EE696}"/>
    <dataValidation type="list" allowBlank="1" showInputMessage="1" showErrorMessage="1" sqref="E2:E2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J6" sqref="J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166.50529074074439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7.1177097222243901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45991.505128703706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45991.505128703706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45991.505128703706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45991.505128703706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45991.505128703706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45991.505128703706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45991.505128703706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45991.505128703706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45991.505128703706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45991.505128703706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45991.505128703706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45991.505128703706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45991.505128703706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45991.505128703706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45991.505128703706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45991.505128703706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45991.505128703706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45991.505128703706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45991.505128703706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45991.505128703706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45991.505128703706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45991.505128703706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45991.505128703706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45991.505128703706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45991.505128703706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45991.505128703706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45991.505128703706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45991.505128703706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45991.505128703706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45991.505128703706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45991.505128703706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45991.505128703706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45991.505128703706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45991.505128703706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45991.505128703706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45991.505128703706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45991.505128703706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45991.505128703706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45991.505128703706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45991.505128703706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45991.505128703706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45991.505128703706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45991.505128703706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45991.505128703706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45991.505128703706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45991.505128703706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45991.505128703706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45991.505128703706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45991.505128703706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45991.505128703706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45991.505128703706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45991.505128703706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45991.505128703706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45991.505128703706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45991.505128703706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45991.505128703706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45991.505128703706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45991.505128703706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45991.505128703706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45991.505128703706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45991.505128703706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45991.505128703706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45991.505128703706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45991.505128703706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45991.505128703706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45991.505128703706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45991.505128703706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45991.505128703706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45991.505128703706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2"/>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39192</v>
      </c>
      <c r="B2" s="58" t="str">
        <f>IFERROR(VLOOKUP(D2,DB!A:K,11,0),"")</f>
        <v>R3</v>
      </c>
      <c r="C2" s="18">
        <v>1</v>
      </c>
      <c r="D2" s="18" t="s">
        <v>28190</v>
      </c>
      <c r="E2" s="18" t="s">
        <v>39106</v>
      </c>
      <c r="F2" s="151">
        <v>45991.468275462961</v>
      </c>
      <c r="G2" s="152">
        <f ca="1">IFERROR(NOW()-F2,"-")</f>
        <v>3.6853240744676441E-2</v>
      </c>
      <c r="H2" s="151">
        <v>45991.462627314817</v>
      </c>
      <c r="I2" s="19" t="str">
        <f>IFERROR(VLOOKUP(D2,DB!A:F,6,0),"")</f>
        <v>SCECO</v>
      </c>
      <c r="J2" s="18" t="str">
        <f>IFERROR(VLOOKUP(D2,DB!A:G,7,0),"")</f>
        <v>Dead</v>
      </c>
      <c r="K2" s="42" t="s">
        <v>39193</v>
      </c>
      <c r="L2" s="23" t="str">
        <f>IFERROR(VLOOKUP(D2,DB!A:I,9,0),"")</f>
        <v>Latis</v>
      </c>
    </row>
    <row r="3" spans="1:13" ht="15" customHeight="1">
      <c r="A3" s="19"/>
      <c r="B3" s="58" t="str">
        <f>IFERROR(VLOOKUP(D3,DB!A:K,11,0),"")</f>
        <v/>
      </c>
      <c r="C3" s="18"/>
      <c r="D3" s="18" t="str">
        <f>IFERROR(VLOOKUP(#REF!,DB!#REF!,7,0),"")</f>
        <v/>
      </c>
      <c r="E3" s="18"/>
      <c r="F3" s="20"/>
      <c r="G3" s="21">
        <f t="shared" ref="G2:G31" ca="1" si="0">IFERROR(NOW()-F3,"-")</f>
        <v>45991.505128703706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45991.505128703706</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45991.505128703706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45991.505128703706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45991.505128703706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45991.505128703706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45991.505128703706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45991.505128703706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45991.505128703706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45991.505128703706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45991.505128703706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45991.505128703706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45991.505128703706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45991.505128703706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45991.505128703706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45991.505128703706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45991.505128703706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45991.505128703706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45991.505128703706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45991.505128703706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45991.505128703706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45991.505128703706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45991.505128703706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45991.505128703706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45991.505128703706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45991.505128703706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45991.505128703706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45991.505128703706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45991.505128703706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ref="G32:G95" ca="1" si="1">IFERROR(NOW()-F32,"-")</f>
        <v>45991.505128703706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45991.505128703706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45991.505128703706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45991.505128703706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45991.505128703706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45991.505128703706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45991.505128703706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45991.505128703706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45991.505128703706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45991.505128703706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45991.505128703706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45991.505128703706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45991.505128703706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45991.505128703706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45991.505128703706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45991.505128703706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45991.505128703706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45991.505128703706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45991.505128703706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45991.505128703706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45991.505128703706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45991.505128703706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45991.505128703706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45991.505128703706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45991.505128703706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45991.505128703706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45991.505128703706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45991.505128703706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45991.505128703706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45991.505128703706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45991.505128703706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45991.505128703706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45991.505128703706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45991.505128703706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45991.505128703706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45991.505128703706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45991.505128703706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45991.505128703706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45991.505128703706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45991.505128703706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45991.505128703706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45991.505128703706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45991.505128703706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45991.505128703706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45991.505128703706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45991.505128703706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45991.505128703706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45991.505128703706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45991.505128703706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45991.505128703706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45991.505128703706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45991.505128703706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45991.505128703706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45991.505128703706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45991.505128703706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45991.505128703706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45991.505128703706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45991.505128703706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45991.505128703706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45991.505128703706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45991.505128703706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45991.505128703706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45991.505128703706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45991.505128703706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ref="G96:G159" ca="1" si="2">IFERROR(NOW()-F96,"-")</f>
        <v>45991.505128703706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45991.505128703706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45991.505128703706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45991.505128703706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45991.505128703706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45991.505128703706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45991.505128703706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45991.505128703706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45991.505128703706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45991.505128703706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45991.505128703706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45991.505128703706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45991.505128703706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45991.505128703706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45991.505128703706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45991.505128703706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45991.505128703706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45991.505128703706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45991.505128703706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45991.505128703706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45991.505128703706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45991.505128703706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45991.505128703706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45991.505128703706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45991.505128703706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45991.505128703706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45991.505128703706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45991.505128703706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45991.505128703706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45991.505128703706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45991.505128703706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45991.505128703706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45991.505128703706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45991.505128703706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45991.505128703706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45991.505128703706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45991.505128703706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45991.505128703706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45991.505128703706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45991.505128703706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45991.505128703706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45991.505128703706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45991.505128703706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45991.505128703706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45991.505128703706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45991.505128703706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45991.505128703706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45991.505128703706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45991.505128703706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45991.505128703706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45991.505128703706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45991.505128703706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45991.505128703706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45991.505128703706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45991.505128703706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45991.505128703706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45991.505128703706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45991.505128703706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45991.505128703706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45991.505128703706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45991.505128703706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45991.505128703706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45991.505128703706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45991.505128703706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ref="G160:G223" ca="1" si="3">IFERROR(NOW()-F160,"-")</f>
        <v>45991.505128703706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45991.505128703706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45991.505128703706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45991.505128703706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45991.505128703706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45991.505128703706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45991.505128703706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45991.505128703706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45991.505128703706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45991.505128703706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45991.505128703706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45991.505128703706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45991.505128703706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45991.505128703706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45991.505128703706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45991.505128703706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45991.505128703706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45991.505128703706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45991.505128703706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45991.505128703706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45991.505128703706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45991.505128703706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45991.505128703706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45991.505128703706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45991.505128703706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45991.505128703706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45991.505128703706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45991.505128703706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45991.505128703706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45991.505128703706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45991.505128703706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45991.505128703706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45991.505128703706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45991.505128703706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45991.505128703706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45991.505128703706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45991.505128703706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45991.505128703706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45991.505128703706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45991.505128703706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45991.505128703706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45991.505128703706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45991.505128703706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45991.505128703706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45991.505128703706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45991.505128703706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45991.505128703706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45991.505128703706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45991.505128703706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45991.505128703706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45991.505128703706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45991.505128703706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45991.505128703706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45991.505128703706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45991.505128703706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45991.505128703706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45991.505128703706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45991.505128703706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45991.505128703706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45991.505128703706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45991.505128703706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45991.505128703706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45991.505128703706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45991.505128703706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ref="G224:G287" ca="1" si="4">IFERROR(NOW()-F224,"-")</f>
        <v>45991.505128703706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45991.505128703706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45991.505128703706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45991.505128703706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45991.505128703706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45991.505128703706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45991.505128703706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45991.505128703706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45991.505128703706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45991.505128703706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45991.505128703706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45991.505128703706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45991.505128703706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45991.505128703706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45991.505128703706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45991.505128703706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45991.505128703706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45991.505128703706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45991.505128703706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45991.505128703706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45991.505128703706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45991.505128703706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45991.505128703706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45991.505128703706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45991.505128703706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45991.505128703706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45991.505128703706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45991.505128703706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45991.505128703706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45991.505128703706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45991.505128703706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45991.505128703706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45991.505128703706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45991.505128703706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45991.505128703706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45991.505128703706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45991.505128703706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45991.505128703706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45991.505128703706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45991.505128703706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45991.505128703706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45991.505128703706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45991.505128703706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45991.505128703706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45991.505128703706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45991.505128703706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45991.505128703706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45991.505128703706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45991.505128703706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45991.505128703706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45991.505128703706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45991.505128703706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45991.505128703706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45991.505128703706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45991.505128703706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45991.505128703706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45991.505128703706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45991.505128703706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45991.505128703706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45991.505128703706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45991.505128703706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45991.505128703706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45991.505128703706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45991.505128703706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ref="G288:G351" ca="1" si="5">IFERROR(NOW()-F288,"-")</f>
        <v>45991.505128703706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45991.505128703706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45991.505128703706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45991.505128703706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45991.505128703706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45991.505128703706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45991.505128703706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45991.505128703706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45991.505128703706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45991.505128703706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45991.505128703706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45991.505128703706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45991.505128703706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45991.505128703706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45991.505128703706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45991.505128703706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45991.505128703706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45991.505128703706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45991.505128703706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45991.505128703706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45991.505128703706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45991.505128703706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45991.505128703706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45991.505128703706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45991.505128703706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45991.505128703706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45991.505128703706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45991.505128703706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45991.505128703706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45991.505128703706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45991.505128703706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45991.505128703706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45991.505128703706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45991.505128703706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45991.505128703706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45991.505128703706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45991.505128703706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45991.505128703706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45991.505128703706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45991.505128703706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45991.505128703706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45991.505128703706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45991.505128703706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45991.505128703706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45991.505128703706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45991.505128703706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45991.505128703706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45991.505128703706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45991.505128703706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45991.505128703706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45991.505128703706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45991.505128703706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45991.505128703706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45991.505128703706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45991.505128703706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45991.505128703706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45991.505128703706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45991.505128703706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45991.505128703706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45991.505128703706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45991.505128703706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45991.505128703706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45991.505128703706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45991.505128703706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ref="G352:G415" ca="1" si="6">IFERROR(NOW()-F352,"-")</f>
        <v>45991.505128703706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45991.505128703706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45991.505128703706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45991.505128703706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45991.505128703706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45991.505128703706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45991.505128703706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45991.505128703706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45991.505128703706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45991.505128703706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45991.505128703706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45991.505128703706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45991.505128703706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45991.505128703706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45991.505128703706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45991.505128703706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45991.505128703706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45991.505128703706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45991.505128703706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45991.505128703706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45991.505128703706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45991.505128703706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45991.505128703706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45991.505128703706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45991.505128703706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45991.505128703706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45991.505128703706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45991.505128703706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45991.505128703706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45991.505128703706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45991.505128703706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45991.505128703706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45991.505128703706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45991.505128703706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45991.505128703706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45991.505128703706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45991.505128703706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45991.505128703706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45991.505128703706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45991.505128703706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45991.505128703706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45991.505128703706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45991.505128703706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45991.505128703706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45991.505128703706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45991.505128703706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45991.505128703706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45991.505128703706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45991.505128703706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45991.505128703706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45991.505128703706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45991.505128703706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45991.505128703706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45991.505128703706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45991.505128703706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45991.505128703706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45991.505128703706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45991.505128703706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45991.505128703706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45991.505128703706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45991.505128703706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45991.505128703706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45991.505128703706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45991.505128703706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ref="G416:G479" ca="1" si="7">IFERROR(NOW()-F416,"-")</f>
        <v>45991.505128703706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45991.505128703706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45991.505128703706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45991.505128703706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45991.505128703706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45991.505128703706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45991.505128703706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45991.505128703706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45991.505128703706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45991.505128703706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45991.505128703706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45991.505128703706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45991.505128703706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45991.505128703706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45991.505128703706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45991.505128703706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45991.505128703706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45991.505128703706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45991.505128703706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45991.505128703706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45991.505128703706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45991.505128703706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45991.505128703706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45991.505128703706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45991.505128703706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45991.505128703706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45991.505128703706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45991.505128703706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45991.505128703706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45991.505128703706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45991.505128703706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45991.505128703706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45991.505128703706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45991.505128703706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45991.505128703706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45991.505128703706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45991.505128703706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45991.505128703706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45991.505128703706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45991.505128703706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45991.505128703706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45991.505128703706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45991.505128703706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45991.505128703706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45991.505128703706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45991.505128703706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45991.505128703706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45991.505128703706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45991.505128703706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45991.505128703706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45991.505128703706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45991.505128703706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45991.505128703706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45991.505128703706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45991.505128703706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45991.505128703706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45991.505128703706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45991.505128703706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45991.505128703706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45991.505128703706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45991.505128703706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45991.505128703706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45991.505128703706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45991.505128703706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ref="G480:G543" ca="1" si="8">IFERROR(NOW()-F480,"-")</f>
        <v>45991.505128703706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45991.505128703706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45991.505128703706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45991.505128703706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45991.505128703706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45991.505128703706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45991.505128703706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45991.505128703706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45991.505128703706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45991.505128703706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45991.505128703706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45991.505128703706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45991.505128703706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45991.505128703706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45991.505128703706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45991.505128703706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45991.505128703706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45991.505128703706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45991.505128703706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45991.505128703706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45991.505128703706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45991.505128703706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45991.505128703706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45991.505128703706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45991.505128703706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45991.505128703706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45991.505128703706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45991.505128703706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45991.505128703706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45991.505128703706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45991.505128703706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45991.505128703706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45991.505128703706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45991.505128703706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45991.505128703706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45991.505128703706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45991.505128703706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45991.505128703706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45991.505128703706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45991.505128703706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45991.505128703706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45991.505128703706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45991.505128703706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45991.505128703706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45991.505128703706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45991.505128703706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45991.505128703706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45991.505128703706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45991.505128703706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45991.505128703706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45991.505128703706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45991.505128703706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45991.505128703706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45991.505128703706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45991.505128703706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45991.505128703706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45991.505128703706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45991.505128703706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45991.505128703706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45991.505128703706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45991.505128703706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45991.505128703706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45991.505128703706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45991.505128703706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ref="G544:G607" ca="1" si="9">IFERROR(NOW()-F544,"-")</f>
        <v>45991.505128703706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45991.505128703706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45991.505128703706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45991.505128703706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45991.505128703706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45991.505128703706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45991.505128703706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45991.505128703706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45991.505128703706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45991.505128703706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45991.505128703706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45991.505128703706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45991.505128703706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45991.505128703706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45991.505128703706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45991.505128703706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45991.505128703706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45991.505128703706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45991.505128703706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45991.505128703706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45991.505128703706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45991.505128703706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45991.505128703706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45991.505128703706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45991.505128703706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45991.505128703706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45991.505128703706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45991.505128703706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45991.505128703706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45991.505128703706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45991.505128703706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45991.505128703706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45991.505128703706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45991.505128703706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45991.505128703706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45991.505128703706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45991.505128703706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45991.505128703706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45991.505128703706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45991.505128703706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45991.505128703706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45991.505128703706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45991.505128703706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45991.505128703706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45991.505128703706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45991.505128703706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45991.505128703706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45991.505128703706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45991.505128703706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45991.505128703706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45991.505128703706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45991.505128703706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45991.505128703706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45991.505128703706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45991.505128703706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45991.505128703706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45991.505128703706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45991.505128703706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45991.505128703706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45991.505128703706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45991.505128703706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45991.505128703706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45991.505128703706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45991.505128703706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ref="G608:G671" ca="1" si="10">IFERROR(NOW()-F608,"-")</f>
        <v>45991.505128703706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45991.505128703706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45991.505128703706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45991.505128703706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45991.505128703706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45991.505128703706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45991.505128703706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45991.505128703706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45991.505128703706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45991.505128703706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45991.505128703706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45991.505128703706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45991.505128703706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45991.505128703706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45991.505128703706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45991.505128703706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45991.505128703706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45991.505128703706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45991.505128703706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45991.505128703706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45991.505128703706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45991.505128703706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45991.505128703706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45991.505128703706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45991.505128703706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45991.505128703706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45991.505128703706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45991.505128703706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45991.505128703706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45991.505128703706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45991.505128703706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45991.505128703706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45991.505128703706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45991.505128703706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45991.505128703706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45991.505128703706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45991.505128703706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45991.505128703706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45991.505128703706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45991.505128703706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45991.505128703706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45991.505128703706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45991.505128703706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45991.505128703706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45991.505128703706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45991.505128703706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45991.505128703706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45991.505128703706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45991.505128703706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45991.505128703706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45991.505128703706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45991.505128703706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45991.505128703706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45991.505128703706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45991.505128703706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45991.505128703706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45991.505128703706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45991.505128703706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45991.505128703706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45991.505128703706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45991.505128703706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45991.505128703706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45991.505128703706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45991.505128703706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ref="G672:G735" ca="1" si="11">IFERROR(NOW()-F672,"-")</f>
        <v>45991.505128703706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45991.505128703706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45991.505128703706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45991.505128703706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45991.505128703706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45991.505128703706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45991.505128703706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45991.505128703706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45991.505128703706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45991.505128703706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45991.505128703706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45991.505128703706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45991.505128703706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45991.505128703706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45991.505128703706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45991.505128703706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45991.505128703706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45991.505128703706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45991.505128703706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45991.505128703706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45991.505128703706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45991.505128703706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45991.505128703706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45991.505128703706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45991.505128703706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45991.505128703706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45991.505128703706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45991.505128703706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45991.505128703706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45991.505128703706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45991.505128703706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45991.505128703706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45991.505128703706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45991.505128703706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45991.505128703706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45991.505128703706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45991.505128703706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45991.505128703706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45991.505128703706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45991.505128703706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45991.505128703706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45991.505128703706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45991.505128703706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45991.505128703706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45991.505128703706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45991.505128703706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45991.505128703706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45991.505128703706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45991.505128703706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45991.505128703706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45991.505128703706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45991.505128703706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45991.505128703706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45991.505128703706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45991.505128703706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45991.505128703706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45991.505128703706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45991.505128703706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45991.505128703706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45991.505128703706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45991.505128703706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45991.505128703706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45991.505128703706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45991.505128703706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ref="G736:G799" ca="1" si="12">IFERROR(NOW()-F736,"-")</f>
        <v>45991.505128703706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45991.505128703706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45991.505128703706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45991.505128703706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45991.505128703706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45991.505128703706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45991.505128703706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45991.505128703706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45991.505128703706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45991.505128703706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45991.505128703706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45991.505128703706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45991.505128703706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45991.505128703706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45991.505128703706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45991.505128703706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45991.505128703706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45991.505128703706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45991.505128703706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45991.505128703706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45991.505128703706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45991.505128703706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45991.505128703706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45991.505128703706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45991.505128703706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45991.505128703706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45991.505128703706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45991.505128703706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45991.505128703706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45991.505128703706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45991.505128703706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45991.505128703706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45991.505128703706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45991.505128703706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45991.505128703706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45991.505128703706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45991.505128703706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45991.505128703706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45991.505128703706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45991.505128703706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45991.505128703706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45991.505128703706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45991.505128703706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45991.505128703706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45991.505128703706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45991.505128703706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45991.505128703706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45991.505128703706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45991.505128703706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45991.505128703706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45991.505128703706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45991.505128703706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45991.505128703706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45991.505128703706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45991.505128703706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45991.505128703706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45991.505128703706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45991.505128703706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45991.505128703706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45991.505128703706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45991.505128703706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45991.505128703706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45991.505128703706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45991.505128703706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ref="G800:G863" ca="1" si="13">IFERROR(NOW()-F800,"-")</f>
        <v>45991.505128703706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45991.505128703706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45991.505128703706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45991.505128703706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45991.505128703706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45991.505128703706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45991.505128703706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45991.505128703706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45991.505128703706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45991.505128703706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45991.505128703706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45991.505128703706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45991.505128703706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45991.505128703706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45991.505128703706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45991.505128703706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45991.505128703706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45991.505128703706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45991.505128703706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45991.505128703706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45991.505128703706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45991.505128703706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45991.505128703706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45991.505128703706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45991.505128703706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45991.505128703706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45991.505128703706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45991.505128703706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45991.505128703706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45991.505128703706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45991.505128703706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45991.505128703706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45991.505128703706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45991.505128703706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45991.505128703706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45991.505128703706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45991.505128703706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45991.505128703706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45991.505128703706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45991.505128703706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45991.505128703706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45991.505128703706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45991.505128703706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45991.505128703706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45991.505128703706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45991.505128703706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45991.505128703706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45991.505128703706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45991.505128703706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45991.505128703706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45991.505128703706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45991.505128703706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45991.505128703706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45991.505128703706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45991.505128703706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45991.505128703706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45991.505128703706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45991.505128703706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45991.505128703706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45991.505128703706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45991.505128703706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45991.505128703706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45991.505128703706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45991.505128703706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ref="G864:G927" ca="1" si="14">IFERROR(NOW()-F864,"-")</f>
        <v>45991.505128703706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45991.505128703706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45991.505128703706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45991.505128703706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45991.505128703706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45991.505128703706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45991.505128703706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45991.505128703706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45991.505128703706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45991.505128703706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45991.505128703706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45991.505128703706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45991.505128703706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45991.505128703706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45991.505128703706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45991.505128703706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45991.505128703706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45991.505128703706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45991.505128703706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45991.505128703706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45991.505128703706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45991.505128703706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45991.505128703706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45991.505128703706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45991.505128703706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45991.505128703706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45991.505128703706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45991.505128703706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45991.505128703706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45991.505128703706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45991.505128703706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45991.505128703706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45991.505128703706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45991.505128703706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45991.505128703706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45991.505128703706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45991.505128703706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45991.505128703706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45991.505128703706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45991.505128703706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45991.505128703706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45991.505128703706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45991.505128703706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45991.505128703706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45991.505128703706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45991.505128703706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45991.505128703706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45991.505128703706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45991.505128703706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45991.505128703706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45991.505128703706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45991.505128703706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45991.505128703706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45991.505128703706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45991.505128703706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45991.505128703706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45991.505128703706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45991.505128703706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45991.505128703706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45991.505128703706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45991.505128703706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45991.505128703706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45991.505128703706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45991.505128703706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ref="G928:G942" ca="1" si="15">IFERROR(NOW()-F928,"-")</f>
        <v>45991.505128703706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45991.505128703706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45991.505128703706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45991.505128703706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45991.505128703706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45991.505128703706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45991.505128703706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45991.505128703706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45991.505128703706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45991.505128703706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45991.505128703706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45991.505128703706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45991.505128703706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45991.505128703706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45991.505128703706</v>
      </c>
      <c r="H942" s="22"/>
      <c r="I942" s="19" t="str">
        <f>IFERROR(VLOOKUP(D942,DB!A:F,6,0),"")</f>
        <v/>
      </c>
      <c r="J942" s="18" t="str">
        <f>IFERROR(VLOOKUP(D942,DB!A:G,7,0),"")</f>
        <v/>
      </c>
      <c r="K942" s="42"/>
      <c r="L942" s="23" t="str">
        <f>IFERROR(VLOOKUP(D942,DB!A:I,9,0),"")</f>
        <v/>
      </c>
    </row>
  </sheetData>
  <dataValidations count="2">
    <dataValidation allowBlank="1" showInputMessage="1" showErrorMessage="1" sqref="E1" xr:uid="{5914219A-CB83-432D-936A-CC0CB6F3982A}"/>
    <dataValidation type="list" allowBlank="1" showInputMessage="1" showErrorMessage="1" sqref="E2:E9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4"/>
  <sheetViews>
    <sheetView workbookViewId="0">
      <selection activeCell="J10" sqref="J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288.02441111110966</v>
      </c>
      <c r="H2" s="92">
        <v>45703.474768518521</v>
      </c>
      <c r="I2" s="92" t="str">
        <f>IFERROR(VLOOKUP(D2,DB!A:F,6,0),"")</f>
        <v>SCECO</v>
      </c>
      <c r="J2" s="92" t="str">
        <f>IFERROR(VLOOKUP(D2,DB!A:G,7,0),"")</f>
        <v>Dead</v>
      </c>
      <c r="K2" s="94" t="s">
        <v>39195</v>
      </c>
      <c r="L2" s="88" t="str">
        <f>IFERROR(VLOOKUP(D2,DB!A:I,9,0),"")</f>
        <v>Latis</v>
      </c>
    </row>
    <row r="3" spans="1:16" ht="15" customHeight="1">
      <c r="A3" s="110"/>
      <c r="B3" s="110" t="str">
        <f>IFERROR(VLOOKUP(D3,DB!A:K,11,0),"")</f>
        <v/>
      </c>
      <c r="C3" s="90"/>
      <c r="D3" s="88"/>
      <c r="E3" s="91"/>
      <c r="F3" s="92"/>
      <c r="G3" s="93">
        <f t="shared" ref="G3:G36" ca="1" si="0">IFERROR(NOW()-F3,"")</f>
        <v>45991.505128703706</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45991.505128703706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45991.505128703706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45991.505128703706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45991.505128703706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45991.505128703706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45991.505128703706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45991.505128703706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45991.505128703706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45991.505128703706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45991.505128703706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45991.505128703706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45991.505128703706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45991.505128703706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45991.505128703706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45991.505128703706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45991.505128703706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45991.505128703706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45991.505128703706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45991.505128703706</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45991.505128703706</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45991.505128703706</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45991.505128703706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45991.505128703706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45991.505128703706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45991.505128703706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45991.505128703706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45991.505128703706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45991.505128703706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45991.505128703706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45991.505128703706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45991.505128703706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45991.505128703706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45991.505128703706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45991.505128703706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45991.505128703706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45991.505128703706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45991.505128703706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45991.505128703706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45991.505128703706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45991.505128703706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45991.505128703706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45991.505128703706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45991.505128703706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45991.505128703706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45991.505128703706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45991.505128703706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45991.505128703706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45991.505128703706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45991.505128703706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45991.505128703706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45991.505128703706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45991.505128703706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45991.505128703706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45991.505128703706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45991.505128703706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45991.505128703706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45991.505128703706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45991.505128703706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45991.505128703706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45991.505128703706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45991.505128703706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45991.505128703706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45991.505128703706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45991.505128703706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45991.505128703706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45991.505128703706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45991.505128703706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45991.505128703706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45991.505128703706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45991.505128703706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45991.505128703706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45991.505128703706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45991.505128703706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45991.505128703706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45991.505128703706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45991.505128703706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45991.505128703706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45991.505128703706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45991.505128703706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45991.505128703706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45991.505128703706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45991.505128703706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45991.505128703706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45991.505128703706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45991.505128703706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45991.505128703706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45991.505128703706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45991.505128703706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45991.505128703706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45991.505128703706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45991.505128703706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45991.505128703706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45991.505128703706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45991.505128703706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45991.505128703706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45991.505128703706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45991.505128703706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45991.505128703706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45991.505128703706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45991.505128703706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45991.505128703706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45991.505128703706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45991.505128703706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45991.505128703706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45991.505128703706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45991.505128703706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45991.505128703706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45991.505128703706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45991.505128703706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45991.505128703706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45991.505128703706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45991.505128703706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45991.505128703706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45991.505128703706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45991.505128703706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45991.505128703706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45991.505128703706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45991.505128703706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45991.505128703706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45991.505128703706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45991.505128703706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45991.505128703706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45991.505128703706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45991.505128703706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45991.505128703706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45991.505128703706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45991.505128703706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45991.505128703706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45991.505128703706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45991.505128703706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45991.505128703706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45991.505128703706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45991.505128703706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45991.505128703706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45991.505128703706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45991.505128703706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45991.505128703706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45991.505128703706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45991.505128703706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45991.505128703706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45991.505128703706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45991.505128703706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45991.505128703706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45991.505128703706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45991.505128703706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45991.505128703706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45991.505128703706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45991.505128703706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45991.505128703706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45991.505128703706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45991.505128703706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45991.505128703706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45991.505128703706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45991.505128703706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45991.505128703706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45991.505128703706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45991.505128703706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45991.505128703706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45991.505128703706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45991.505128703706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45991.505128703706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45991.505128703706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45991.505128703706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45991.505128703706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45991.505128703706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45991.505128703706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45991.505128703706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45991.505128703706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45991.505128703706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45991.505128703706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45991.505128703706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45991.505128703706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45991.505128703706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45991.505128703706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45991.505128703706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45991.505128703706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45991.505128703706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45991.505128703706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45991.505128703706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45991.505128703706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45991.505128703706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45991.505128703706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45991.505128703706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45991.505128703706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45991.505128703706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45991.505128703706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45991.505128703706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45991.505128703706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45991.505128703706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45991.505128703706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45991.505128703706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45991.505128703706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45991.505128703706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45991.505128703706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45991.505128703706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45991.505128703706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45991.505128703706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45991.505128703706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45991.505128703706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45991.505128703706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45991.505128703706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45991.505128703706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45991.505128703706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45991.505128703706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45991.505128703706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45991.505128703706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45991.505128703706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45991.505128703706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45991.505128703706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45991.505128703706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45991.505128703706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45991.505128703706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45991.505128703706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45991.505128703706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45991.505128703706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45991.505128703706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45991.505128703706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45991.505128703706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45991.505128703706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45991.505128703706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45991.505128703706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45991.505128703706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45991.505128703706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45991.505128703706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45991.505128703706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74" ca="1" si="4">IFERROR(NOW()-F229,"")</f>
        <v>45991.505128703706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45991.505128703706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45991.505128703706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45991.505128703706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45991.505128703706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45991.505128703706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45991.505128703706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45991.505128703706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45991.505128703706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45991.505128703706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45991.505128703706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45991.505128703706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45991.505128703706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45991.505128703706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45991.505128703706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45991.505128703706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45991.505128703706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45991.505128703706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45991.505128703706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45991.505128703706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45991.505128703706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45991.505128703706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45991.505128703706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45991.505128703706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45991.505128703706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45991.505128703706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45991.505128703706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45991.505128703706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45991.505128703706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45991.505128703706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45991.505128703706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45991.505128703706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45991.505128703706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45991.505128703706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45991.505128703706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45991.505128703706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45991.505128703706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45991.505128703706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45991.505128703706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45991.505128703706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45991.505128703706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45991.505128703706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45991.505128703706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45991.505128703706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45991.505128703706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45991.505128703706</v>
      </c>
      <c r="H274" s="92"/>
      <c r="I274" s="110" t="str">
        <f>IFERROR(VLOOKUP(D274,DB!A:F,6,0),"")</f>
        <v/>
      </c>
      <c r="J274" s="110" t="str">
        <f>IFERROR(VLOOKUP(D274,DB!A:G,7,0),"")</f>
        <v/>
      </c>
      <c r="K274" s="94"/>
      <c r="L274" s="88" t="str">
        <f>IFERROR(VLOOKUP(D274,DB!A:I,9,0),"")</f>
        <v/>
      </c>
    </row>
  </sheetData>
  <dataValidations count="2">
    <dataValidation allowBlank="1" showInputMessage="1" showErrorMessage="1" sqref="E1" xr:uid="{A4F81451-56CC-4543-9497-104C4E44EE4B}"/>
    <dataValidation type="list" allowBlank="1" showInputMessage="1" showErrorMessage="1" sqref="E2:E2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1"/>
  <sheetViews>
    <sheetView tabSelected="1" topLeftCell="A3" workbookViewId="0">
      <selection activeCell="D9" sqref="D9"/>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99.673068518517539</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65.316251388889214</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42.844017592593445</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10.131830092592281</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1</v>
      </c>
      <c r="D6" s="106" t="s">
        <v>32138</v>
      </c>
      <c r="E6" s="37" t="s">
        <v>39106</v>
      </c>
      <c r="F6" s="38">
        <v>45990.979907407411</v>
      </c>
      <c r="G6" s="135">
        <f ca="1">IFERROR(NOW()-F6,"")</f>
        <v>0.52522129629505798</v>
      </c>
      <c r="H6" s="38">
        <v>45990.988067129627</v>
      </c>
      <c r="I6" s="37" t="str">
        <f>IFERROR(VLOOKUP(D6,DB!A:F,6,0),"")</f>
        <v>SCECO</v>
      </c>
      <c r="J6" s="37" t="str">
        <f>IFERROR(VLOOKUP(D6,DB!A:G,7,0),"")</f>
        <v>Dead</v>
      </c>
      <c r="K6" s="37" t="s">
        <v>39205</v>
      </c>
      <c r="L6" s="37" t="str">
        <f>IFERROR(VLOOKUP(D6,DB!A:I,9,0),"")</f>
        <v>Latis</v>
      </c>
    </row>
    <row r="7" spans="1:13">
      <c r="A7" s="37" t="s">
        <v>39206</v>
      </c>
      <c r="B7" s="37" t="str">
        <f>IFERROR(VLOOKUP(D7,DB!A:K,11,0),"")</f>
        <v>R5</v>
      </c>
      <c r="C7" s="37">
        <v>1</v>
      </c>
      <c r="D7" s="106" t="s">
        <v>33534</v>
      </c>
      <c r="E7" s="37" t="s">
        <v>39106</v>
      </c>
      <c r="F7" s="38">
        <v>45991.455370370371</v>
      </c>
      <c r="G7" s="135">
        <f ca="1">IFERROR(NOW()-F7,"")</f>
        <v>4.9758333334466442E-2</v>
      </c>
      <c r="H7" s="38">
        <v>45991.449444444443</v>
      </c>
      <c r="I7" s="37" t="str">
        <f>IFERROR(VLOOKUP(D7,DB!A:F,6,0),"")</f>
        <v>SCECO</v>
      </c>
      <c r="J7" s="37" t="str">
        <f>IFERROR(VLOOKUP(D7,DB!A:G,7,0),"")</f>
        <v>In progress</v>
      </c>
      <c r="K7" s="37" t="s">
        <v>39207</v>
      </c>
      <c r="L7" s="37" t="str">
        <f>IFERROR(VLOOKUP(D7,DB!A:I,9,0),"")</f>
        <v>Latis</v>
      </c>
    </row>
    <row r="8" spans="1:13">
      <c r="A8" s="37"/>
      <c r="B8" s="37" t="str">
        <f>IFERROR(VLOOKUP(D8,DB!A:K,11,0),"")</f>
        <v/>
      </c>
      <c r="C8" s="37"/>
      <c r="D8" s="106"/>
      <c r="E8" s="37"/>
      <c r="F8" s="38"/>
      <c r="G8" s="135">
        <f ca="1">IFERROR(NOW()-F8,"")</f>
        <v>45991.505128703706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45991.505128703706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45991.505128703706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45991.505128703706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45991.505128703706</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35">
        <f ca="1">IFERROR(NOW()-F13,"")</f>
        <v>45991.505128703706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45991.505128703706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45991.505128703706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45991.505128703706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45991.505128703706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45991.505128703706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45991.505128703706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ref="G20:G28" ca="1" si="2">IFERROR(NOW()-F20,"")</f>
        <v>45991.505128703706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45991.505128703706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45991.505128703706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45991.505128703706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45991.505128703706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45991.505128703706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45991.505128703706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45991.505128703706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45991.505128703706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ref="G29:G60" ca="1" si="3">IFERROR(NOW()-F29,"")</f>
        <v>45991.505128703706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3"/>
        <v>45991.505128703706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3"/>
        <v>45991.505128703706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3"/>
        <v>45991.505128703706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3"/>
        <v>45991.505128703706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3"/>
        <v>45991.505128703706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3"/>
        <v>45991.505128703706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3"/>
        <v>45991.505128703706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3"/>
        <v>45991.505128703706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3"/>
        <v>45991.505128703706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3"/>
        <v>45991.505128703706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3"/>
        <v>45991.505128703706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3"/>
        <v>45991.505128703706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3"/>
        <v>45991.505128703706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45991.505128703706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45991.505128703706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45991.505128703706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45991.505128703706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45991.505128703706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45991.505128703706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45991.505128703706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45991.505128703706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45991.505128703706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45991.505128703706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45991.505128703706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45991.505128703706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45991.505128703706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45991.505128703706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45991.505128703706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45991.505128703706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45991.505128703706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45991.505128703706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ref="G61:G92" ca="1" si="4">IFERROR(NOW()-F61,"")</f>
        <v>45991.505128703706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4"/>
        <v>45991.505128703706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4"/>
        <v>45991.505128703706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4"/>
        <v>45991.505128703706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4"/>
        <v>45991.505128703706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4"/>
        <v>45991.505128703706</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4"/>
        <v>45991.505128703706</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4"/>
        <v>45991.505128703706</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4"/>
        <v>45991.505128703706</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4"/>
        <v>45991.505128703706</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t="shared" ca="1" si="4"/>
        <v>45991.505128703706</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t="shared" ca="1" si="4"/>
        <v>45991.505128703706</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t="shared" ca="1" si="4"/>
        <v>45991.505128703706</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t="shared" ca="1" si="4"/>
        <v>45991.505128703706</v>
      </c>
      <c r="H74" s="38"/>
      <c r="I74" s="37" t="str">
        <f>IFERROR(VLOOKUP(D74,DB!A:F,6,0),"")</f>
        <v/>
      </c>
      <c r="J74" s="37" t="str">
        <f>IFERROR(VLOOKUP(D74,DB!A:G,7,0),"")</f>
        <v/>
      </c>
      <c r="K74" s="37"/>
      <c r="L74" s="37" t="str">
        <f>IFERROR(VLOOKUP(D74,DB!A:I,9,0),"")</f>
        <v/>
      </c>
    </row>
    <row r="75" spans="1:12">
      <c r="A75" s="37"/>
      <c r="B75" s="37" t="str">
        <f>IFERROR(VLOOKUP(D75,DB!A:K,11,0),"")</f>
        <v/>
      </c>
      <c r="C75" s="37"/>
      <c r="D75" s="37"/>
      <c r="E75" s="37"/>
      <c r="F75" s="38"/>
      <c r="G75" s="135">
        <f t="shared" ca="1" si="4"/>
        <v>45991.505128703706</v>
      </c>
      <c r="H75" s="38"/>
      <c r="I75" s="37" t="str">
        <f>IFERROR(VLOOKUP(D75,DB!A:F,6,0),"")</f>
        <v/>
      </c>
      <c r="J75" s="37" t="str">
        <f>IFERROR(VLOOKUP(D75,DB!A:G,7,0),"")</f>
        <v/>
      </c>
      <c r="K75" s="37"/>
      <c r="L75" s="37" t="str">
        <f>IFERROR(VLOOKUP(D75,DB!A:I,9,0),"")</f>
        <v/>
      </c>
    </row>
    <row r="76" spans="1:12">
      <c r="A76" s="37"/>
      <c r="B76" s="37" t="str">
        <f>IFERROR(VLOOKUP(D76,DB!A:K,11,0),"")</f>
        <v/>
      </c>
      <c r="C76" s="37"/>
      <c r="D76" s="37"/>
      <c r="E76" s="37"/>
      <c r="F76" s="38"/>
      <c r="G76" s="135">
        <f t="shared" ca="1" si="4"/>
        <v>45991.505128703706</v>
      </c>
      <c r="H76" s="38"/>
      <c r="I76" s="37" t="str">
        <f>IFERROR(VLOOKUP(D76,DB!A:F,6,0),"")</f>
        <v/>
      </c>
      <c r="J76" s="37" t="str">
        <f>IFERROR(VLOOKUP(D76,DB!A:G,7,0),"")</f>
        <v/>
      </c>
      <c r="K76" s="37"/>
      <c r="L76" s="37" t="str">
        <f>IFERROR(VLOOKUP(D76,DB!A:I,9,0),"")</f>
        <v/>
      </c>
    </row>
    <row r="77" spans="1:12">
      <c r="A77" s="37"/>
      <c r="B77" s="37" t="str">
        <f>IFERROR(VLOOKUP(D77,DB!A:K,11,0),"")</f>
        <v/>
      </c>
      <c r="C77" s="37"/>
      <c r="D77" s="37"/>
      <c r="E77" s="37"/>
      <c r="F77" s="38"/>
      <c r="G77" s="135">
        <f t="shared" ca="1" si="4"/>
        <v>45991.505128703706</v>
      </c>
      <c r="H77" s="38"/>
      <c r="I77" s="37" t="str">
        <f>IFERROR(VLOOKUP(D77,DB!A:F,6,0),"")</f>
        <v/>
      </c>
      <c r="J77" s="37" t="str">
        <f>IFERROR(VLOOKUP(D77,DB!A:G,7,0),"")</f>
        <v/>
      </c>
      <c r="K77" s="37"/>
      <c r="L77" s="37" t="str">
        <f>IFERROR(VLOOKUP(D77,DB!A:I,9,0),"")</f>
        <v/>
      </c>
    </row>
    <row r="78" spans="1:12">
      <c r="A78" s="37"/>
      <c r="B78" s="37" t="str">
        <f>IFERROR(VLOOKUP(D78,DB!A:K,11,0),"")</f>
        <v/>
      </c>
      <c r="C78" s="37"/>
      <c r="D78" s="37"/>
      <c r="E78" s="37"/>
      <c r="F78" s="38"/>
      <c r="G78" s="135">
        <f t="shared" ca="1" si="4"/>
        <v>45991.505128703706</v>
      </c>
      <c r="H78" s="38"/>
      <c r="I78" s="37" t="str">
        <f>IFERROR(VLOOKUP(D78,DB!A:F,6,0),"")</f>
        <v/>
      </c>
      <c r="J78" s="37" t="str">
        <f>IFERROR(VLOOKUP(D78,DB!A:G,7,0),"")</f>
        <v/>
      </c>
      <c r="K78" s="37"/>
      <c r="L78" s="37" t="str">
        <f>IFERROR(VLOOKUP(D78,DB!A:I,9,0),"")</f>
        <v/>
      </c>
    </row>
    <row r="79" spans="1:12">
      <c r="A79" s="37"/>
      <c r="B79" s="37" t="str">
        <f>IFERROR(VLOOKUP(D79,DB!A:K,11,0),"")</f>
        <v/>
      </c>
      <c r="C79" s="37"/>
      <c r="D79" s="37"/>
      <c r="E79" s="37"/>
      <c r="F79" s="38"/>
      <c r="G79" s="135">
        <f t="shared" ca="1" si="4"/>
        <v>45991.505128703706</v>
      </c>
      <c r="H79" s="38"/>
      <c r="I79" s="37" t="str">
        <f>IFERROR(VLOOKUP(D79,DB!A:F,6,0),"")</f>
        <v/>
      </c>
      <c r="J79" s="37" t="str">
        <f>IFERROR(VLOOKUP(D79,DB!A:G,7,0),"")</f>
        <v/>
      </c>
      <c r="K79" s="37"/>
      <c r="L79" s="37" t="str">
        <f>IFERROR(VLOOKUP(D79,DB!A:I,9,0),"")</f>
        <v/>
      </c>
    </row>
    <row r="80" spans="1:12">
      <c r="A80" s="37"/>
      <c r="B80" s="37" t="str">
        <f>IFERROR(VLOOKUP(D80,DB!A:K,11,0),"")</f>
        <v/>
      </c>
      <c r="C80" s="37"/>
      <c r="D80" s="37"/>
      <c r="E80" s="37"/>
      <c r="F80" s="38"/>
      <c r="G80" s="135">
        <f t="shared" ca="1" si="4"/>
        <v>45991.505128703706</v>
      </c>
      <c r="H80" s="38"/>
      <c r="I80" s="37" t="str">
        <f>IFERROR(VLOOKUP(D80,DB!A:F,6,0),"")</f>
        <v/>
      </c>
      <c r="J80" s="37" t="str">
        <f>IFERROR(VLOOKUP(D80,DB!A:G,7,0),"")</f>
        <v/>
      </c>
      <c r="K80" s="37"/>
      <c r="L80" s="37" t="str">
        <f>IFERROR(VLOOKUP(D80,DB!A:I,9,0),"")</f>
        <v/>
      </c>
    </row>
    <row r="81" spans="1:12">
      <c r="A81" s="153"/>
      <c r="B81" s="153" t="str">
        <f>IFERROR(VLOOKUP(D81,DB!A:K,11,0),"")</f>
        <v/>
      </c>
      <c r="C81" s="153"/>
      <c r="D81" s="153"/>
      <c r="E81" s="153"/>
      <c r="F81" s="154"/>
      <c r="G81" s="155">
        <f t="shared" ca="1" si="4"/>
        <v>45991.505128703706</v>
      </c>
      <c r="H81" s="154"/>
      <c r="I81" s="153" t="str">
        <f>IFERROR(VLOOKUP(D81,DB!A:F,6,0),"")</f>
        <v/>
      </c>
      <c r="J81" s="153" t="str">
        <f>IFERROR(VLOOKUP(D81,DB!A:G,7,0),"")</f>
        <v/>
      </c>
      <c r="K81" s="153"/>
      <c r="L81" s="153" t="str">
        <f>IFERROR(VLOOKUP(D81,DB!A:I,9,0),"")</f>
        <v/>
      </c>
    </row>
  </sheetData>
  <dataValidations count="2">
    <dataValidation allowBlank="1" showInputMessage="1" showErrorMessage="1" sqref="E1" xr:uid="{920C6338-E771-4DAE-8C89-92A9093EA4DE}"/>
    <dataValidation type="list" allowBlank="1" showInputMessage="1" showErrorMessage="1" sqref="E2:E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39208</v>
      </c>
      <c r="B2" s="119" t="str">
        <f>IFERROR(VLOOKUP(D2,DB!A:K,11,0),"")</f>
        <v>R6</v>
      </c>
      <c r="C2" s="120">
        <v>1</v>
      </c>
      <c r="D2" s="119" t="s">
        <v>33803</v>
      </c>
      <c r="E2" s="106" t="s">
        <v>39106</v>
      </c>
      <c r="F2" s="121"/>
      <c r="G2" s="72">
        <f ca="1">IFERROR(NOW()-F2,"-")</f>
        <v>45991.505128703706</v>
      </c>
      <c r="H2" s="121">
        <v>45991.296655092592</v>
      </c>
      <c r="I2" s="119" t="str">
        <f>IFERROR(VLOOKUP(D2,DB!A:F,6,0),"")</f>
        <v>Generator-SG</v>
      </c>
      <c r="J2" s="119" t="str">
        <f>IFERROR(VLOOKUP(D2,DB!A:G,7,0),"")</f>
        <v>Dead</v>
      </c>
      <c r="K2" s="122" t="s">
        <v>39209</v>
      </c>
      <c r="L2" s="137" t="str">
        <f>IFERROR(VLOOKUP(D2,DB!A:I,9,0),"")</f>
        <v>Latis</v>
      </c>
    </row>
    <row r="3" spans="1:16382" ht="31.5" customHeight="1">
      <c r="A3" s="118"/>
      <c r="B3" s="119" t="str">
        <f>IFERROR(VLOOKUP(D3,DB!A:K,11,0),"")</f>
        <v/>
      </c>
      <c r="C3" s="120"/>
      <c r="D3" s="156"/>
      <c r="E3" s="106"/>
      <c r="F3" s="121"/>
      <c r="G3" s="72">
        <f ca="1">IFERROR(NOW()-F3,"-")</f>
        <v>45991.505128703706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45991.505128703706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45991.505128703706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45991.505128703706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45991.505128703706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45991.505128703706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45991.505128703706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45991.505128703706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06"/>
      <c r="F11" s="121"/>
      <c r="G11" s="72">
        <f ca="1">IFERROR(NOW()-F11,"-")</f>
        <v>45991.505128703706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45991.505128703706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45991.505128703706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45991.505128703706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45991.505128703706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45991.505128703706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45991.505128703706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45991.505128703706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45991.505128703706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45991.505128703706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45991.505128703706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45991.505128703706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45991.505128703706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45991.505128703706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45991.505128703706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45991.505128703706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45991.505128703706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45991.505128703706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45991.505128703706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45991.505128703706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45991.505128703706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45991.505128703706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45991.505128703706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45991.505128703706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45991.505128703706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45991.505128703706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45991.505128703706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45991.505128703706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45991.505128703706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45991.505128703706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45991.505128703706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45991.505128703706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45991.505128703706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45991.505128703706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45991.505128703706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45991.505128703706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45991.505128703706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45991.505128703706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45991.505128703706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45991.505128703706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45991.505128703706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45991.505128703706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45991.505128703706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45991.505128703706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45991.505128703706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45991.505128703706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45991.505128703706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45991.505128703706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45991.505128703706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45991.505128703706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45991.505128703706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45991.505128703706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45991.505128703706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45991.505128703706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45991.505128703706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45991.505128703706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45991.505128703706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45991.505128703706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45991.505128703706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45991.505128703706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45991.505128703706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45991.505128703706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45991.505128703706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45991.505128703706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45991.505128703706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45991.505128703706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45991.505128703706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45991.505128703706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45991.505128703706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45991.505128703706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45991.505128703706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45991.505128703706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45991.505128703706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45991.505128703706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45991.505128703706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45991.505128703706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45991.505128703706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45991.505128703706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45991.505128703706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45991.505128703706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45991.505128703706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45991.505128703706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45991.505128703706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45991.505128703706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45991.505128703706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45991.505128703706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45991.505128703706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45991.505128703706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45991.505128703706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45991.505128703706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45991.505128703706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45991.505128703706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45991.505128703706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45991.505128703706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45991.505128703706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45991.505128703706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45991.505128703706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45991.505128703706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45991.505128703706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45991.505128703706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45991.505128703706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45991.505128703706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45991.505128703706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45991.505128703706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45991.505128703706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45991.505128703706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45991.505128703706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45991.505128703706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45991.505128703706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45991.505128703706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45991.505128703706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45991.505128703706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45991.505128703706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45991.505128703706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45991.505128703706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45991.505128703706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45991.505128703706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45991.505128703706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45991.505128703706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45991.505128703706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45991.505128703706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45991.505128703706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45991.505128703706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45991.505128703706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45991.505128703706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45991.505128703706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45991.505128703706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45991.505128703706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45991.505128703706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45991.505128703706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45991.505128703706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45991.505128703706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45991.505128703706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45991.505128703706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45991.505128703706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45991.505128703706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45991.505128703706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45991.505128703706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45991.505128703706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45991.505128703706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45991.505128703706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45991.505128703706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45991.505128703706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45991.505128703706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45991.505128703706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45991.505128703706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45991.505128703706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45991.505128703706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45991.505128703706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45991.505128703706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45991.505128703706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45991.505128703706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45991.505128703706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45991.505128703706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45991.505128703706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45991.505128703706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45991.505128703706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45991.505128703706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45991.505128703706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45991.505128703706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45991.505128703706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45991.505128703706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45991.505128703706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45991.505128703706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45991.505128703706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45991.505128703706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45991.505128703706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45991.505128703706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45991.505128703706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45991.505128703706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45991.505128703706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45991.505128703706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45991.505128703706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45991.505128703706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45991.505128703706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45991.505128703706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45991.505128703706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45991.505128703706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45991.505128703706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45991.505128703706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45991.505128703706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45991.505128703706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45991.505128703706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45991.505128703706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45991.505128703706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45991.505128703706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45991.505128703706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45991.505128703706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45991.505128703706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45991.505128703706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45991.505128703706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45991.505128703706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45991.505128703706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45991.505128703706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45991.505128703706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45991.505128703706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45991.505128703706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45991.505128703706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45991.505128703706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45991.505128703706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45991.505128703706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45991.505128703706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45991.505128703706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45991.505128703706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45991.505128703706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45991.505128703706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45991.505128703706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45991.505128703706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45991.505128703706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45991.505128703706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45991.505128703706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45991.505128703706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45991.505128703706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45991.505128703706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45991.505128703706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45991.505128703706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45991.505128703706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45991.505128703706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45991.505128703706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45991.505128703706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45991.505128703706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45991.505128703706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45991.505128703706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45991.505128703706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45991.505128703706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45991.505128703706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45991.505128703706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45991.505128703706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45991.505128703706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45991.505128703706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45991.505128703706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45991.505128703706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45991.505128703706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45991.505128703706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45991.505128703706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45991.505128703706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45991.505128703706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45991.505128703706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45991.505128703706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45991.505128703706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45991.505128703706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45991.505128703706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45991.505128703706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45991.505128703706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45991.505128703706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45991.505128703706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45991.505128703706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45991.505128703706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45991.505128703706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45991.505128703706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45991.505128703706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45991.505128703706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45991.505128703706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45991.505128703706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45991.505128703706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45991.505128703706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45991.505128703706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45991.505128703706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45991.505128703706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45991.505128703706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45991.505128703706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45991.505128703706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45991.505128703706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45991.505128703706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45991.505128703706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45991.505128703706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45991.505128703706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45991.505128703706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45991.505128703706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45991.505128703706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45991.505128703706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45991.505128703706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45991.505128703706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45991.505128703706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45991.505128703706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45991.505128703706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45991.505128703706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45991.505128703706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45991.505128703706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45991.505128703706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45991.505128703706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45991.505128703706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45991.505128703706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45991.505128703706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45991.505128703706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45991.505128703706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45991.505128703706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45991.505128703706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45991.505128703706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45991.505128703706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45991.505128703706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45991.505128703706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45991.505128703706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45991.505128703706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45991.505128703706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45991.505128703706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45991.505128703706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45991.505128703706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45991.505128703706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45991.505128703706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45991.505128703706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45991.505128703706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45991.505128703706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45991.505128703706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45991.505128703706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45991.505128703706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45991.505128703706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45991.505128703706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45991.505128703706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45991.505128703706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45991.505128703706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45991.505128703706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45991.505128703706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45991.505128703706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45991.505128703706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45991.505128703706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45991.505128703706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45991.505128703706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45991.505128703706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45991.505128703706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45991.505128703706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45991.505128703706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45991.505128703706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45991.505128703706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45991.505128703706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45991.505128703706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45991.505128703706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45991.505128703706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45991.505128703706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45991.505128703706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45991.505128703706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45991.505128703706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45991.505128703706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45991.505128703706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45991.505128703706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45991.505128703706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45991.505128703706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45991.505128703706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45991.505128703706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45991.505128703706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45991.505128703706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45991.505128703706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45991.505128703706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45991.505128703706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45991.505128703706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45991.505128703706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45991.505128703706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45991.505128703706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45991.505128703706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45991.505128703706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45991.505128703706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45991.505128703706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45991.505128703706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45991.505128703706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45991.505128703706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45991.505128703706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45991.505128703706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45991.505128703706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45991.505128703706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45991.505128703706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45991.505128703706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45991.505128703706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45991.505128703706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45991.505128703706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45991.505128703706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45991.505128703706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45991.505128703706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45991.505128703706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45991.505128703706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45991.505128703706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45991.505128703706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45991.505128703706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45991.505128703706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45991.505128703706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45991.505128703706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45991.505128703706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45991.505128703706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45991.505128703706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45991.505128703706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45991.505128703706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45991.505128703706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45991.505128703706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45991.505128703706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45991.505128703706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45991.505128703706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45991.505128703706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45991.505128703706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45991.505128703706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45991.505128703706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45991.505128703706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45991.505128703706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45991.505128703706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45991.505128703706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45991.505128703706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45991.505128703706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45991.505128703706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45991.505128703706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45991.505128703706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45991.505128703706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45991.505128703706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45991.505128703706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45991.505128703706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45991.505128703706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45991.505128703706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45991.505128703706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45991.505128703706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45991.505128703706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45991.505128703706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45991.505128703706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45991.505128703706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45991.505128703706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45991.505128703706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45991.505128703706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45991.505128703706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45991.505128703706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45991.505128703706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45991.505128703706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45991.505128703706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45991.505128703706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45991.505128703706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45991.505128703706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45991.505128703706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45991.505128703706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45991.505128703706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45991.505128703706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45991.505128703706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45991.505128703706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45991.505128703706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45991.505128703706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45991.505128703706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45991.505128703706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45991.505128703706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45991.505128703706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45991.505128703706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45991.505128703706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45991.505128703706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45991.505128703706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45991.505128703706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45991.505128703706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45991.505128703706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45991.505128703706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45991.505128703706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45991.505128703706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45991.505128703706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45991.505128703706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45991.505128703706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45991.505128703706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45991.505128703706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45991.505128703706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45991.505128703706</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45991.505128703706</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45991.505128703706</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45991.505128703706</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45991.505128703706</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45991.505128703706</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45991.505128703706</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45991.505128703706</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45991.505128703706</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45991.505128703706</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45991.505128703706</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45991.505128703706</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45991.505128703706</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45991.505128703706</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45991.505128703706</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45991.505128703706</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45991.505128703706</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45991.505128703706</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45991.505128703706</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45991.505128703706</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45991.505128703706</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45991.505128703706</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45991.505128703706</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45991.505128703706</v>
      </c>
      <c r="H483" s="121"/>
      <c r="I483" s="119" t="str">
        <f>IFERROR(VLOOKUP(D483,DB!A:F,6,0),"")</f>
        <v/>
      </c>
      <c r="J483" s="119" t="str">
        <f>IFERROR(VLOOKUP(D483,DB!A:G,7,0),"")</f>
        <v/>
      </c>
      <c r="K483" s="122"/>
      <c r="L483" s="137" t="str">
        <f>IFERROR(VLOOKUP(D483,DB!A:I,9,0),"")</f>
        <v/>
      </c>
    </row>
    <row r="484" spans="1:12" ht="31.5" customHeight="1">
      <c r="A484" s="118"/>
      <c r="B484" s="119" t="str">
        <f>IFERROR(VLOOKUP(D484,DB!A:K,11,0),"")</f>
        <v/>
      </c>
      <c r="C484" s="120"/>
      <c r="D484" s="119"/>
      <c r="E484" s="142"/>
      <c r="F484" s="121"/>
      <c r="G484" s="72">
        <f ca="1">IFERROR(NOW()-F484,"-")</f>
        <v>45991.505128703706</v>
      </c>
      <c r="H484" s="121"/>
      <c r="I484" s="119" t="str">
        <f>IFERROR(VLOOKUP(D484,DB!A:F,6,0),"")</f>
        <v/>
      </c>
      <c r="J484" s="119" t="str">
        <f>IFERROR(VLOOKUP(D484,DB!A:G,7,0),"")</f>
        <v/>
      </c>
      <c r="K484" s="122"/>
      <c r="L484" s="137" t="str">
        <f>IFERROR(VLOOKUP(D484,DB!A:I,9,0),"")</f>
        <v/>
      </c>
    </row>
    <row r="485" spans="1:12" ht="31.5" customHeight="1">
      <c r="A485" s="143"/>
      <c r="B485" s="144" t="str">
        <f>IFERROR(VLOOKUP(D485,DB!A:K,11,0),"")</f>
        <v/>
      </c>
      <c r="C485" s="145"/>
      <c r="D485" s="144"/>
      <c r="E485" s="142"/>
      <c r="F485" s="146"/>
      <c r="G485" s="147">
        <f ca="1">IFERROR(NOW()-F485,"-")</f>
        <v>45991.505128703706</v>
      </c>
      <c r="H485" s="146"/>
      <c r="I485" s="144" t="str">
        <f>IFERROR(VLOOKUP(D485,DB!A:F,6,0),"")</f>
        <v/>
      </c>
      <c r="J485" s="144" t="str">
        <f>IFERROR(VLOOKUP(D485,DB!A:G,7,0),"")</f>
        <v/>
      </c>
      <c r="K485" s="148"/>
      <c r="L485" s="149"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2025-11-30T09:09:05Z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